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8115" windowHeight="10005" activeTab="3"/>
  </bookViews>
  <sheets>
    <sheet name="T1 BANDE" sheetId="1" r:id="rId1"/>
    <sheet name="T2 BANDE" sheetId="2" r:id="rId2"/>
    <sheet name="T3 BANDE" sheetId="3" r:id="rId3"/>
    <sheet name="recapitulatif" sheetId="6" r:id="rId4"/>
    <sheet name="recap" sheetId="4" state="hidden" r:id="rId5"/>
    <sheet name="Feuil7" sheetId="7" r:id="rId6"/>
    <sheet name="Feuil8" sheetId="8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A6" i="2" l="1"/>
  <c r="E6" i="2"/>
  <c r="H6" i="2"/>
  <c r="J6" i="2"/>
  <c r="M6" i="2"/>
  <c r="A9" i="2"/>
  <c r="N9" i="2" s="1"/>
  <c r="F9" i="2"/>
  <c r="G9" i="2"/>
  <c r="H9" i="2"/>
  <c r="I9" i="2"/>
  <c r="L9" i="2"/>
  <c r="M9" i="2"/>
  <c r="A10" i="2"/>
  <c r="K9" i="2" l="1"/>
  <c r="F10" i="2"/>
  <c r="G10" i="2"/>
  <c r="K10" i="2" s="1"/>
  <c r="H10" i="2"/>
  <c r="I10" i="2"/>
  <c r="L10" i="2"/>
  <c r="M10" i="2"/>
  <c r="N10" i="2"/>
  <c r="A11" i="2"/>
  <c r="N11" i="2" s="1"/>
  <c r="F11" i="2"/>
  <c r="G11" i="2"/>
  <c r="K11" i="2" s="1"/>
  <c r="H11" i="2"/>
  <c r="I11" i="2"/>
  <c r="L11" i="2"/>
  <c r="M11" i="2"/>
  <c r="A12" i="2"/>
  <c r="N12" i="2" s="1"/>
  <c r="F12" i="2"/>
  <c r="G12" i="2"/>
  <c r="H12" i="2"/>
  <c r="I12" i="2"/>
  <c r="L12" i="2"/>
  <c r="M12" i="2"/>
  <c r="A13" i="2"/>
  <c r="N13" i="2" s="1"/>
  <c r="F13" i="2"/>
  <c r="G13" i="2"/>
  <c r="H13" i="2"/>
  <c r="I13" i="2"/>
  <c r="L13" i="2"/>
  <c r="M13" i="2"/>
  <c r="A14" i="2"/>
  <c r="K13" i="2" l="1"/>
  <c r="K12" i="2"/>
  <c r="F14" i="2"/>
  <c r="G14" i="2"/>
  <c r="H14" i="2"/>
  <c r="I14" i="2"/>
  <c r="K14" i="2"/>
  <c r="L14" i="2"/>
  <c r="M14" i="2"/>
  <c r="N14" i="2"/>
  <c r="A15" i="2"/>
  <c r="N15" i="2" s="1"/>
  <c r="F15" i="2"/>
  <c r="G15" i="2"/>
  <c r="H15" i="2"/>
  <c r="I15" i="2"/>
  <c r="L15" i="2"/>
  <c r="M15" i="2"/>
  <c r="A16" i="2"/>
  <c r="N16" i="2" s="1"/>
  <c r="F16" i="2"/>
  <c r="G16" i="2"/>
  <c r="H16" i="2"/>
  <c r="I16" i="2"/>
  <c r="L16" i="2"/>
  <c r="M16" i="2"/>
  <c r="A17" i="2"/>
  <c r="K16" i="2" l="1"/>
  <c r="K15" i="2"/>
  <c r="F17" i="2"/>
  <c r="G17" i="2"/>
  <c r="H17" i="2"/>
  <c r="I17" i="2"/>
  <c r="L17" i="2"/>
  <c r="M17" i="2"/>
  <c r="N17" i="2"/>
  <c r="A18" i="2"/>
  <c r="F18" i="2"/>
  <c r="K18" i="2" s="1"/>
  <c r="G18" i="2"/>
  <c r="H18" i="2"/>
  <c r="I18" i="2"/>
  <c r="L18" i="2"/>
  <c r="M18" i="2"/>
  <c r="N18" i="2"/>
  <c r="A19" i="2"/>
  <c r="K17" i="2" l="1"/>
  <c r="F19" i="2"/>
  <c r="G19" i="2"/>
  <c r="H19" i="2"/>
  <c r="I19" i="2"/>
  <c r="L19" i="2"/>
  <c r="M19" i="2"/>
  <c r="N19" i="2"/>
  <c r="A20" i="2"/>
  <c r="F20" i="2"/>
  <c r="G20" i="2"/>
  <c r="H20" i="2"/>
  <c r="I20" i="2"/>
  <c r="L20" i="2"/>
  <c r="M20" i="2"/>
  <c r="N20" i="2"/>
  <c r="M18" i="1"/>
  <c r="L18" i="1"/>
  <c r="J18" i="1"/>
  <c r="I18" i="1"/>
  <c r="H18" i="1"/>
  <c r="G18" i="1"/>
  <c r="F18" i="1"/>
  <c r="A18" i="1"/>
  <c r="N18" i="1" s="1"/>
  <c r="M17" i="1"/>
  <c r="L17" i="1"/>
  <c r="J17" i="1"/>
  <c r="I17" i="1"/>
  <c r="H17" i="1"/>
  <c r="G17" i="1"/>
  <c r="K17" i="1" s="1"/>
  <c r="F17" i="1"/>
  <c r="A17" i="1"/>
  <c r="N17" i="1" s="1"/>
  <c r="M16" i="1"/>
  <c r="L16" i="1"/>
  <c r="J16" i="1"/>
  <c r="I16" i="1"/>
  <c r="H16" i="1"/>
  <c r="G16" i="1"/>
  <c r="F16" i="1"/>
  <c r="A16" i="1"/>
  <c r="N16" i="1" s="1"/>
  <c r="M15" i="1"/>
  <c r="L15" i="1"/>
  <c r="J15" i="1"/>
  <c r="I15" i="1"/>
  <c r="H15" i="1"/>
  <c r="G15" i="1"/>
  <c r="F15" i="1"/>
  <c r="A15" i="1"/>
  <c r="N15" i="1" s="1"/>
  <c r="M14" i="1"/>
  <c r="L14" i="1"/>
  <c r="J14" i="1"/>
  <c r="I14" i="1"/>
  <c r="H14" i="1"/>
  <c r="G14" i="1"/>
  <c r="F14" i="1"/>
  <c r="A14" i="1"/>
  <c r="N14" i="1" s="1"/>
  <c r="M13" i="1"/>
  <c r="L13" i="1"/>
  <c r="J13" i="1"/>
  <c r="I13" i="1"/>
  <c r="H13" i="1"/>
  <c r="G13" i="1"/>
  <c r="K13" i="1" s="1"/>
  <c r="F13" i="1"/>
  <c r="A13" i="1"/>
  <c r="N13" i="1" s="1"/>
  <c r="M12" i="1"/>
  <c r="L12" i="1"/>
  <c r="J12" i="1"/>
  <c r="I12" i="1"/>
  <c r="H12" i="1"/>
  <c r="G12" i="1"/>
  <c r="F12" i="1"/>
  <c r="A12" i="1"/>
  <c r="N12" i="1" s="1"/>
  <c r="M11" i="1"/>
  <c r="L11" i="1"/>
  <c r="J11" i="1"/>
  <c r="I11" i="1"/>
  <c r="H11" i="1"/>
  <c r="G11" i="1"/>
  <c r="F11" i="1"/>
  <c r="A11" i="1"/>
  <c r="N11" i="1" s="1"/>
  <c r="M10" i="1"/>
  <c r="L10" i="1"/>
  <c r="J10" i="1"/>
  <c r="I10" i="1"/>
  <c r="H10" i="1"/>
  <c r="G10" i="1"/>
  <c r="F10" i="1"/>
  <c r="A10" i="1"/>
  <c r="N10" i="1" s="1"/>
  <c r="M9" i="1"/>
  <c r="L9" i="1"/>
  <c r="J9" i="1"/>
  <c r="I9" i="1"/>
  <c r="H9" i="1"/>
  <c r="G9" i="1"/>
  <c r="K9" i="1" s="1"/>
  <c r="F9" i="1"/>
  <c r="A9" i="1"/>
  <c r="N9" i="1" s="1"/>
  <c r="M6" i="1"/>
  <c r="J6" i="1"/>
  <c r="E6" i="1"/>
  <c r="H6" i="1" s="1"/>
  <c r="A6" i="1"/>
  <c r="K19" i="2" l="1"/>
  <c r="K20" i="2"/>
  <c r="O12" i="1"/>
  <c r="O16" i="1"/>
  <c r="O10" i="1"/>
  <c r="K11" i="1"/>
  <c r="O14" i="1"/>
  <c r="K15" i="1"/>
  <c r="O18" i="1"/>
  <c r="O11" i="1"/>
  <c r="O15" i="1"/>
  <c r="O9" i="1"/>
  <c r="O13" i="1"/>
  <c r="O17" i="1"/>
  <c r="K10" i="1"/>
  <c r="K12" i="1"/>
  <c r="K14" i="1"/>
  <c r="K16" i="1"/>
  <c r="K18" i="1"/>
  <c r="M7" i="4"/>
  <c r="M8" i="4"/>
  <c r="M9" i="4"/>
  <c r="M10" i="4"/>
  <c r="M11" i="4"/>
  <c r="M12" i="4"/>
  <c r="M13" i="4"/>
  <c r="M14" i="4"/>
  <c r="M15" i="4"/>
  <c r="M16" i="4"/>
  <c r="M17" i="4"/>
  <c r="M6" i="4"/>
  <c r="L7" i="4"/>
  <c r="L8" i="4"/>
  <c r="L9" i="4"/>
  <c r="L10" i="4"/>
  <c r="L11" i="4"/>
  <c r="L12" i="4"/>
  <c r="L13" i="4"/>
  <c r="L14" i="4"/>
  <c r="L15" i="4"/>
  <c r="L16" i="4"/>
  <c r="L17" i="4"/>
  <c r="L6" i="4"/>
  <c r="K7" i="4"/>
  <c r="K8" i="4"/>
  <c r="K9" i="4"/>
  <c r="K10" i="4"/>
  <c r="K11" i="4"/>
  <c r="K12" i="4"/>
  <c r="K13" i="4"/>
  <c r="K14" i="4"/>
  <c r="K15" i="4"/>
  <c r="K16" i="4"/>
  <c r="K17" i="4"/>
  <c r="K6" i="4"/>
  <c r="I7" i="4"/>
  <c r="I8" i="4"/>
  <c r="I9" i="4"/>
  <c r="I10" i="4"/>
  <c r="I11" i="4"/>
  <c r="I12" i="4"/>
  <c r="I13" i="4"/>
  <c r="I14" i="4"/>
  <c r="I15" i="4"/>
  <c r="I16" i="4"/>
  <c r="I17" i="4"/>
  <c r="I6" i="4"/>
  <c r="H7" i="4"/>
  <c r="H8" i="4"/>
  <c r="H9" i="4"/>
  <c r="H10" i="4"/>
  <c r="H11" i="4"/>
  <c r="H12" i="4"/>
  <c r="H13" i="4"/>
  <c r="H14" i="4"/>
  <c r="H15" i="4"/>
  <c r="H16" i="4"/>
  <c r="H17" i="4"/>
  <c r="H6" i="4"/>
  <c r="G7" i="4"/>
  <c r="G8" i="4"/>
  <c r="G9" i="4"/>
  <c r="G10" i="4"/>
  <c r="G11" i="4"/>
  <c r="G12" i="4"/>
  <c r="G13" i="4"/>
  <c r="G14" i="4"/>
  <c r="G15" i="4"/>
  <c r="G16" i="4"/>
  <c r="G17" i="4"/>
  <c r="G6" i="4"/>
  <c r="F7" i="4"/>
  <c r="F8" i="4"/>
  <c r="F9" i="4"/>
  <c r="F10" i="4"/>
  <c r="F11" i="4"/>
  <c r="F12" i="4"/>
  <c r="F13" i="4"/>
  <c r="F14" i="4"/>
  <c r="F15" i="4"/>
  <c r="F16" i="4"/>
  <c r="F17" i="4"/>
  <c r="F6" i="4"/>
  <c r="E7" i="4"/>
  <c r="J7" i="4" s="1"/>
  <c r="E8" i="4"/>
  <c r="J8" i="4" s="1"/>
  <c r="E9" i="4"/>
  <c r="J9" i="4" s="1"/>
  <c r="E10" i="4"/>
  <c r="J10" i="4" s="1"/>
  <c r="E11" i="4"/>
  <c r="J11" i="4" s="1"/>
  <c r="E12" i="4"/>
  <c r="J12" i="4" s="1"/>
  <c r="E13" i="4"/>
  <c r="J13" i="4" s="1"/>
  <c r="E14" i="4"/>
  <c r="J14" i="4" s="1"/>
  <c r="E15" i="4"/>
  <c r="J15" i="4" s="1"/>
  <c r="E16" i="4"/>
  <c r="J16" i="4" s="1"/>
  <c r="E17" i="4"/>
  <c r="J17" i="4" s="1"/>
  <c r="E6" i="4"/>
  <c r="J6" i="4" s="1"/>
  <c r="J12" i="2" l="1"/>
  <c r="O12" i="2" s="1"/>
  <c r="J13" i="2"/>
  <c r="O13" i="2" s="1"/>
  <c r="J10" i="2"/>
  <c r="O10" i="2" s="1"/>
  <c r="J11" i="2"/>
  <c r="O11" i="2" s="1"/>
  <c r="J14" i="2"/>
  <c r="O14" i="2" s="1"/>
  <c r="J9" i="2"/>
  <c r="O9" i="2" s="1"/>
  <c r="J17" i="2"/>
  <c r="O17" i="2" s="1"/>
  <c r="J18" i="2"/>
  <c r="O18" i="2" s="1"/>
  <c r="J16" i="2"/>
  <c r="O16" i="2" s="1"/>
  <c r="J19" i="2"/>
  <c r="O19" i="2" s="1"/>
  <c r="J15" i="2"/>
  <c r="O15" i="2" s="1"/>
  <c r="J20" i="2"/>
  <c r="O20" i="2" s="1"/>
</calcChain>
</file>

<file path=xl/sharedStrings.xml><?xml version="1.0" encoding="utf-8"?>
<sst xmlns="http://schemas.openxmlformats.org/spreadsheetml/2006/main" count="339" uniqueCount="68">
  <si>
    <t>LIGUE LORRAINE de BILLARD</t>
  </si>
  <si>
    <t>CIRCUIT de TOURNOIS Jeux de Séries</t>
  </si>
  <si>
    <t>Organisateur</t>
  </si>
  <si>
    <t>Mode de Jeu</t>
  </si>
  <si>
    <t>Dates</t>
  </si>
  <si>
    <t>N° Tournoi</t>
  </si>
  <si>
    <t>LAXOU</t>
  </si>
  <si>
    <t>CLASSEMENT  tournoi</t>
  </si>
  <si>
    <t>NOM Prénom</t>
  </si>
  <si>
    <t>CLUB</t>
  </si>
  <si>
    <t>CAT</t>
  </si>
  <si>
    <t>Pts</t>
  </si>
  <si>
    <t>Rep</t>
  </si>
  <si>
    <t>S</t>
  </si>
  <si>
    <t>PM</t>
  </si>
  <si>
    <t>Perf</t>
  </si>
  <si>
    <t>MG</t>
  </si>
  <si>
    <t>MP</t>
  </si>
  <si>
    <t>Nb Match</t>
  </si>
  <si>
    <t>Pts clas</t>
  </si>
  <si>
    <t>Pts RK</t>
  </si>
  <si>
    <t>JACQUEMIN Joël</t>
  </si>
  <si>
    <t>N1</t>
  </si>
  <si>
    <t>FELLINI André</t>
  </si>
  <si>
    <t>METZ</t>
  </si>
  <si>
    <t>MARCHAL Julian</t>
  </si>
  <si>
    <t>EPINAL</t>
  </si>
  <si>
    <t>N2</t>
  </si>
  <si>
    <t>DRAN Julien</t>
  </si>
  <si>
    <t>St. ETIENNE</t>
  </si>
  <si>
    <t>GUIOT Sylvain</t>
  </si>
  <si>
    <t>VERDUN</t>
  </si>
  <si>
    <t>MILLOT Pascal</t>
  </si>
  <si>
    <t>SAINT DIZIER</t>
  </si>
  <si>
    <t>QUENEY Damien</t>
  </si>
  <si>
    <t>IPPOLITO Serge</t>
  </si>
  <si>
    <t>PETITE ROSSELLE</t>
  </si>
  <si>
    <t>LOPEZ Pédro</t>
  </si>
  <si>
    <t>MIASIK Jean-François</t>
  </si>
  <si>
    <t>N3</t>
  </si>
  <si>
    <t>COLSON Hervé</t>
  </si>
  <si>
    <t>St. MIHIEL</t>
  </si>
  <si>
    <t>ARAB Karim</t>
  </si>
  <si>
    <t>rang avant tournoi</t>
  </si>
  <si>
    <t>3e</t>
  </si>
  <si>
    <t>CLASSEMENT  général</t>
  </si>
  <si>
    <t>RECAPITULATIF CIRCUIT de TOURNOIS Jeux de Séries CADRE 47/2</t>
  </si>
  <si>
    <t>LIGUE LORRAINE de BILLARD 2011/2012</t>
  </si>
  <si>
    <r>
      <t>Nb M</t>
    </r>
    <r>
      <rPr>
        <b/>
        <sz val="7"/>
        <color indexed="10"/>
        <rFont val="Arial"/>
        <family val="2"/>
      </rPr>
      <t>atch</t>
    </r>
  </si>
  <si>
    <t>MANGIN Antoine</t>
  </si>
  <si>
    <t>NEUVES-MAISONS</t>
  </si>
  <si>
    <t>St. DIZIER</t>
  </si>
  <si>
    <t>SCHERCHEL Nicolas</t>
  </si>
  <si>
    <t>THIONVILLE</t>
  </si>
  <si>
    <t>CORDEL Philippe</t>
  </si>
  <si>
    <t>ST-MIHIEL</t>
  </si>
  <si>
    <t>DOSSMANN Charles</t>
  </si>
  <si>
    <t>SARREGUEMINES</t>
  </si>
  <si>
    <t>LINDER Christophe</t>
  </si>
  <si>
    <t>SIX Jean-Paul</t>
  </si>
  <si>
    <t>WEBER Laurent</t>
  </si>
  <si>
    <t>abandon</t>
  </si>
  <si>
    <t>RECAPITULATIF CIRCUIT de TOURNOIS Jeux de Séries BANDE</t>
  </si>
  <si>
    <t>BANDE</t>
  </si>
  <si>
    <t>PTS RK sur les 2 meilleurs tournois</t>
  </si>
  <si>
    <t>Pts RK total</t>
  </si>
  <si>
    <t>joueurs qualifiés pour la finale de LIGUE du 25/26 janvier 2012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</si>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</sst>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€&quot;_-;\-* #,##0.00&quot; €&quot;_-;_-* \-??&quot; €&quot;_-;_-@_-"/>
    <numFmt numFmtId="165" formatCode="[$-40C]d\-mmm\-yy;@"/>
    <numFmt numFmtId="166" formatCode="d\-mmm\-yy;@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u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indexed="10"/>
      <name val="Arial"/>
      <family val="2"/>
    </font>
    <font>
      <b/>
      <i/>
      <sz val="16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i/>
      <sz val="16"/>
      <color indexed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5"/>
        <bgColor indexed="9"/>
      </patternFill>
    </fill>
    <fill>
      <patternFill patternType="solid">
        <fgColor rgb="FF00B0F0"/>
        <bgColor indexed="9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0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35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33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double">
        <color indexed="12"/>
      </bottom>
      <diagonal/>
    </border>
    <border>
      <left/>
      <right style="thin">
        <color indexed="12"/>
      </right>
      <top style="thick">
        <color indexed="12"/>
      </top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double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double">
        <color indexed="12"/>
      </bottom>
      <diagonal/>
    </border>
    <border>
      <left style="thick">
        <color indexed="12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/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2"/>
      </left>
      <right style="thick">
        <color indexed="12"/>
      </right>
      <top style="double">
        <color indexed="12"/>
      </top>
      <bottom style="double">
        <color indexed="12"/>
      </bottom>
      <diagonal/>
    </border>
    <border>
      <left style="thick">
        <color indexed="12"/>
      </left>
      <right style="thin">
        <color indexed="12"/>
      </right>
      <top style="double">
        <color indexed="12"/>
      </top>
      <bottom style="thick">
        <color indexed="12"/>
      </bottom>
      <diagonal/>
    </border>
    <border>
      <left/>
      <right style="thin">
        <color indexed="12"/>
      </right>
      <top style="double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double">
        <color indexed="12"/>
      </top>
      <bottom style="thick">
        <color indexed="1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ck">
        <color indexed="12"/>
      </top>
      <bottom style="double">
        <color indexed="12"/>
      </bottom>
      <diagonal/>
    </border>
    <border>
      <left/>
      <right/>
      <top style="thick">
        <color indexed="12"/>
      </top>
      <bottom style="double">
        <color indexed="12"/>
      </bottom>
      <diagonal/>
    </border>
    <border>
      <left/>
      <right style="thick">
        <color indexed="12"/>
      </right>
      <top style="thick">
        <color indexed="12"/>
      </top>
      <bottom style="double">
        <color indexed="12"/>
      </bottom>
      <diagonal/>
    </border>
    <border>
      <left style="thick">
        <color indexed="12"/>
      </left>
      <right/>
      <top style="thick">
        <color indexed="12"/>
      </top>
      <bottom style="double">
        <color indexed="12"/>
      </bottom>
      <diagonal/>
    </border>
    <border>
      <left style="thin">
        <color indexed="12"/>
      </left>
      <right/>
      <top style="double">
        <color indexed="12"/>
      </top>
      <bottom style="thick">
        <color indexed="12"/>
      </bottom>
      <diagonal/>
    </border>
    <border>
      <left/>
      <right/>
      <top style="double">
        <color indexed="12"/>
      </top>
      <bottom style="thick">
        <color indexed="12"/>
      </bottom>
      <diagonal/>
    </border>
    <border>
      <left/>
      <right style="thick">
        <color indexed="12"/>
      </right>
      <top style="double">
        <color indexed="12"/>
      </top>
      <bottom style="thick">
        <color indexed="12"/>
      </bottom>
      <diagonal/>
    </border>
    <border>
      <left style="thick">
        <color indexed="12"/>
      </left>
      <right/>
      <top style="double">
        <color indexed="12"/>
      </top>
      <bottom style="thick">
        <color indexed="12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3" applyNumberFormat="0" applyAlignment="0" applyProtection="0"/>
    <xf numFmtId="0" fontId="6" fillId="0" borderId="4" applyNumberFormat="0" applyFill="0" applyAlignment="0" applyProtection="0"/>
    <xf numFmtId="0" fontId="1" fillId="4" borderId="5" applyNumberFormat="0" applyAlignment="0" applyProtection="0"/>
    <xf numFmtId="0" fontId="7" fillId="3" borderId="3" applyNumberFormat="0" applyAlignment="0" applyProtection="0"/>
    <xf numFmtId="0" fontId="8" fillId="15" borderId="0" applyNumberFormat="0" applyBorder="0" applyAlignment="0" applyProtection="0"/>
    <xf numFmtId="164" fontId="1" fillId="0" borderId="0" applyFill="0" applyBorder="0" applyAlignment="0" applyProtection="0"/>
    <xf numFmtId="0" fontId="9" fillId="7" borderId="0" applyNumberFormat="0" applyBorder="0" applyAlignment="0" applyProtection="0"/>
    <xf numFmtId="0" fontId="1" fillId="0" borderId="0"/>
    <xf numFmtId="0" fontId="10" fillId="16" borderId="0" applyNumberFormat="0" applyBorder="0" applyAlignment="0" applyProtection="0"/>
    <xf numFmtId="0" fontId="11" fillId="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10" applyNumberFormat="0" applyAlignment="0" applyProtection="0"/>
  </cellStyleXfs>
  <cellXfs count="155">
    <xf numFmtId="0" fontId="0" fillId="0" borderId="0" xfId="0"/>
    <xf numFmtId="0" fontId="0" fillId="0" borderId="1" xfId="0" applyBorder="1" applyAlignment="1">
      <alignment horizontal="center" wrapText="1"/>
    </xf>
    <xf numFmtId="0" fontId="20" fillId="0" borderId="0" xfId="0" applyFont="1"/>
    <xf numFmtId="0" fontId="0" fillId="0" borderId="1" xfId="0" applyBorder="1"/>
    <xf numFmtId="0" fontId="19" fillId="0" borderId="0" xfId="0" applyFont="1"/>
    <xf numFmtId="2" fontId="0" fillId="0" borderId="1" xfId="0" applyNumberFormat="1" applyBorder="1"/>
    <xf numFmtId="0" fontId="21" fillId="19" borderId="1" xfId="0" applyFont="1" applyFill="1" applyBorder="1" applyAlignment="1">
      <alignment horizontal="center" wrapText="1"/>
    </xf>
    <xf numFmtId="0" fontId="21" fillId="0" borderId="1" xfId="0" applyFont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21" borderId="25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 wrapText="1"/>
    </xf>
    <xf numFmtId="0" fontId="29" fillId="22" borderId="27" xfId="0" applyFont="1" applyFill="1" applyBorder="1" applyAlignment="1">
      <alignment horizontal="center" vertical="center"/>
    </xf>
    <xf numFmtId="0" fontId="29" fillId="23" borderId="27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8" fillId="24" borderId="30" xfId="0" applyFont="1" applyFill="1" applyBorder="1" applyAlignment="1">
      <alignment horizontal="center" vertical="center" wrapText="1"/>
    </xf>
    <xf numFmtId="0" fontId="32" fillId="19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3" fillId="0" borderId="1" xfId="0" applyFont="1" applyFill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>
      <alignment horizontal="center" vertical="center"/>
    </xf>
    <xf numFmtId="1" fontId="0" fillId="17" borderId="1" xfId="0" applyNumberFormat="1" applyFont="1" applyFill="1" applyBorder="1" applyAlignment="1">
      <alignment horizontal="center" vertical="center"/>
    </xf>
    <xf numFmtId="2" fontId="28" fillId="25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3" fillId="26" borderId="1" xfId="0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vertical="center"/>
      <protection locked="0"/>
    </xf>
    <xf numFmtId="0" fontId="33" fillId="0" borderId="1" xfId="0" applyFont="1" applyBorder="1" applyAlignment="1">
      <alignment vertical="center"/>
    </xf>
    <xf numFmtId="0" fontId="34" fillId="0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left" vertical="center"/>
      <protection locked="0"/>
    </xf>
    <xf numFmtId="0" fontId="33" fillId="0" borderId="1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39" fillId="27" borderId="25" xfId="0" applyFont="1" applyFill="1" applyBorder="1" applyAlignment="1" applyProtection="1">
      <alignment horizontal="center" vertical="center" wrapText="1"/>
    </xf>
    <xf numFmtId="0" fontId="40" fillId="2" borderId="26" xfId="0" applyFont="1" applyFill="1" applyBorder="1" applyAlignment="1" applyProtection="1">
      <alignment horizontal="center" vertical="center" wrapText="1"/>
      <protection locked="0"/>
    </xf>
    <xf numFmtId="0" fontId="28" fillId="2" borderId="27" xfId="0" applyFont="1" applyFill="1" applyBorder="1" applyAlignment="1" applyProtection="1">
      <alignment horizontal="center" vertical="center"/>
    </xf>
    <xf numFmtId="0" fontId="28" fillId="2" borderId="28" xfId="0" applyFont="1" applyFill="1" applyBorder="1" applyAlignment="1" applyProtection="1">
      <alignment horizontal="center" vertical="center"/>
    </xf>
    <xf numFmtId="0" fontId="37" fillId="2" borderId="27" xfId="0" applyFont="1" applyFill="1" applyBorder="1" applyAlignment="1" applyProtection="1">
      <alignment horizontal="center" vertical="center"/>
    </xf>
    <xf numFmtId="0" fontId="37" fillId="2" borderId="27" xfId="0" applyFont="1" applyFill="1" applyBorder="1" applyAlignment="1" applyProtection="1">
      <alignment horizontal="center" vertical="center" wrapText="1"/>
    </xf>
    <xf numFmtId="0" fontId="37" fillId="27" borderId="27" xfId="0" applyFont="1" applyFill="1" applyBorder="1" applyAlignment="1" applyProtection="1">
      <alignment horizontal="center" vertical="center"/>
    </xf>
    <xf numFmtId="0" fontId="41" fillId="2" borderId="27" xfId="0" applyFont="1" applyFill="1" applyBorder="1" applyAlignment="1" applyProtection="1">
      <alignment horizontal="center" vertical="center" wrapText="1"/>
    </xf>
    <xf numFmtId="0" fontId="28" fillId="2" borderId="29" xfId="0" applyFont="1" applyFill="1" applyBorder="1" applyAlignment="1" applyProtection="1">
      <alignment horizontal="center" vertical="center" wrapText="1"/>
    </xf>
    <xf numFmtId="0" fontId="28" fillId="29" borderId="30" xfId="0" applyFont="1" applyFill="1" applyBorder="1" applyAlignment="1" applyProtection="1">
      <alignment horizontal="center" vertical="center" wrapText="1"/>
    </xf>
    <xf numFmtId="0" fontId="42" fillId="27" borderId="31" xfId="0" applyFont="1" applyFill="1" applyBorder="1" applyAlignment="1" applyProtection="1">
      <alignment horizontal="center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33" fillId="0" borderId="31" xfId="0" applyFont="1" applyFill="1" applyBorder="1" applyAlignment="1" applyProtection="1">
      <alignment vertical="center"/>
    </xf>
    <xf numFmtId="1" fontId="0" fillId="0" borderId="31" xfId="0" applyNumberFormat="1" applyFont="1" applyFill="1" applyBorder="1" applyAlignment="1" applyProtection="1">
      <alignment horizontal="center" vertical="center"/>
    </xf>
    <xf numFmtId="1" fontId="0" fillId="27" borderId="31" xfId="0" applyNumberFormat="1" applyFont="1" applyFill="1" applyBorder="1" applyAlignment="1" applyProtection="1">
      <alignment horizontal="center" vertical="center"/>
    </xf>
    <xf numFmtId="2" fontId="28" fillId="11" borderId="31" xfId="0" applyNumberFormat="1" applyFont="1" applyFill="1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0" fontId="0" fillId="0" borderId="31" xfId="0" applyBorder="1" applyProtection="1"/>
    <xf numFmtId="0" fontId="0" fillId="28" borderId="31" xfId="0" applyFont="1" applyFill="1" applyBorder="1" applyAlignment="1" applyProtection="1">
      <alignment horizontal="center"/>
    </xf>
    <xf numFmtId="0" fontId="33" fillId="29" borderId="31" xfId="0" applyFont="1" applyFill="1" applyBorder="1" applyAlignment="1" applyProtection="1">
      <alignment horizontal="center"/>
    </xf>
    <xf numFmtId="0" fontId="40" fillId="0" borderId="31" xfId="0" applyFont="1" applyFill="1" applyBorder="1" applyAlignment="1" applyProtection="1">
      <alignment vertical="center"/>
    </xf>
    <xf numFmtId="0" fontId="38" fillId="0" borderId="31" xfId="0" applyFont="1" applyFill="1" applyBorder="1" applyAlignment="1" applyProtection="1">
      <alignment vertical="center"/>
    </xf>
    <xf numFmtId="0" fontId="28" fillId="11" borderId="27" xfId="0" applyFont="1" applyFill="1" applyBorder="1" applyAlignment="1" applyProtection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5" fontId="24" fillId="0" borderId="2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166" fontId="24" fillId="0" borderId="36" xfId="0" applyNumberFormat="1" applyFont="1" applyBorder="1" applyAlignment="1" applyProtection="1">
      <alignment horizontal="center" vertical="center"/>
      <protection locked="0"/>
    </xf>
    <xf numFmtId="166" fontId="24" fillId="0" borderId="37" xfId="0" applyNumberFormat="1" applyFont="1" applyBorder="1" applyAlignment="1" applyProtection="1">
      <alignment horizontal="center" vertical="center"/>
      <protection locked="0"/>
    </xf>
    <xf numFmtId="166" fontId="24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3" fillId="0" borderId="1" xfId="0" applyFont="1" applyFill="1" applyBorder="1" applyAlignment="1" applyProtection="1">
      <alignment vertical="center"/>
    </xf>
    <xf numFmtId="0" fontId="37" fillId="32" borderId="27" xfId="0" applyFont="1" applyFill="1" applyBorder="1" applyAlignment="1" applyProtection="1">
      <alignment horizontal="center" vertical="center"/>
    </xf>
    <xf numFmtId="1" fontId="0" fillId="31" borderId="1" xfId="0" applyNumberFormat="1" applyFont="1" applyFill="1" applyBorder="1" applyAlignment="1" applyProtection="1">
      <alignment horizontal="center" vertical="center"/>
    </xf>
    <xf numFmtId="2" fontId="28" fillId="34" borderId="1" xfId="0" applyNumberFormat="1" applyFon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5" borderId="1" xfId="0" applyFont="1" applyFill="1" applyBorder="1" applyAlignment="1" applyProtection="1">
      <alignment horizontal="center"/>
    </xf>
    <xf numFmtId="0" fontId="28" fillId="33" borderId="30" xfId="0" applyFont="1" applyFill="1" applyBorder="1" applyAlignment="1" applyProtection="1">
      <alignment horizontal="center" vertical="center" wrapText="1"/>
    </xf>
    <xf numFmtId="0" fontId="33" fillId="35" borderId="1" xfId="0" applyFont="1" applyFill="1" applyBorder="1" applyAlignment="1" applyProtection="1">
      <alignment horizontal="center"/>
    </xf>
    <xf numFmtId="165" fontId="24" fillId="0" borderId="36" xfId="0" applyNumberFormat="1" applyFont="1" applyBorder="1" applyAlignment="1" applyProtection="1">
      <alignment horizontal="center" vertical="center"/>
      <protection locked="0"/>
    </xf>
    <xf numFmtId="165" fontId="24" fillId="0" borderId="37" xfId="0" applyNumberFormat="1" applyFont="1" applyBorder="1" applyAlignment="1" applyProtection="1">
      <alignment horizontal="center" vertical="center"/>
      <protection locked="0"/>
    </xf>
    <xf numFmtId="165" fontId="24" fillId="0" borderId="22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2" fillId="31" borderId="1" xfId="0" applyFont="1" applyFill="1" applyBorder="1" applyAlignment="1" applyProtection="1">
      <alignment horizontal="center"/>
    </xf>
    <xf numFmtId="0" fontId="39" fillId="32" borderId="25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37" fillId="21" borderId="27" xfId="0" applyFont="1" applyFill="1" applyBorder="1" applyAlignment="1" applyProtection="1">
      <alignment horizontal="center" vertical="center"/>
    </xf>
    <xf numFmtId="0" fontId="0" fillId="19" borderId="1" xfId="0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4" fillId="19" borderId="1" xfId="0" applyFont="1" applyFill="1" applyBorder="1" applyAlignment="1">
      <alignment horizontal="center"/>
    </xf>
    <xf numFmtId="0" fontId="21" fillId="17" borderId="1" xfId="0" applyFont="1" applyFill="1" applyBorder="1" applyAlignment="1">
      <alignment horizontal="center" wrapText="1"/>
    </xf>
    <xf numFmtId="1" fontId="0" fillId="17" borderId="1" xfId="0" applyNumberFormat="1" applyFill="1" applyBorder="1" applyAlignment="1">
      <alignment horizontal="center"/>
    </xf>
    <xf numFmtId="0" fontId="45" fillId="0" borderId="1" xfId="0" applyFont="1" applyBorder="1"/>
    <xf numFmtId="0" fontId="21" fillId="36" borderId="1" xfId="0" applyFont="1" applyFill="1" applyBorder="1" applyAlignment="1">
      <alignment horizontal="center" wrapText="1"/>
    </xf>
    <xf numFmtId="1" fontId="46" fillId="36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2" fontId="19" fillId="20" borderId="1" xfId="0" applyNumberFormat="1" applyFont="1" applyFill="1" applyBorder="1" applyAlignment="1">
      <alignment horizontal="center"/>
    </xf>
    <xf numFmtId="0" fontId="43" fillId="37" borderId="1" xfId="0" applyFont="1" applyFill="1" applyBorder="1" applyAlignment="1">
      <alignment horizontal="center"/>
    </xf>
    <xf numFmtId="2" fontId="19" fillId="37" borderId="1" xfId="0" applyNumberFormat="1" applyFont="1" applyFill="1" applyBorder="1" applyAlignment="1">
      <alignment horizontal="center"/>
    </xf>
    <xf numFmtId="0" fontId="47" fillId="19" borderId="1" xfId="0" applyFont="1" applyFill="1" applyBorder="1"/>
    <xf numFmtId="1" fontId="46" fillId="20" borderId="1" xfId="0" applyNumberFormat="1" applyFont="1" applyFill="1" applyBorder="1" applyAlignment="1">
      <alignment horizontal="center"/>
    </xf>
    <xf numFmtId="1" fontId="0" fillId="20" borderId="1" xfId="0" applyNumberFormat="1" applyFill="1" applyBorder="1" applyAlignment="1">
      <alignment horizontal="center"/>
    </xf>
    <xf numFmtId="0" fontId="44" fillId="2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45" fillId="2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1" fillId="18" borderId="1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21" fillId="38" borderId="1" xfId="0" applyFont="1" applyFill="1" applyBorder="1" applyAlignment="1">
      <alignment horizontal="center"/>
    </xf>
    <xf numFmtId="2" fontId="45" fillId="38" borderId="1" xfId="0" applyNumberFormat="1" applyFont="1" applyFill="1" applyBorder="1" applyAlignment="1">
      <alignment horizontal="center"/>
    </xf>
    <xf numFmtId="0" fontId="48" fillId="18" borderId="0" xfId="0" applyFont="1" applyFill="1" applyAlignment="1">
      <alignment horizontal="center"/>
    </xf>
  </cellXfs>
  <cellStyles count="45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29"/>
    <cellStyle name="Entrée 2" xfId="30"/>
    <cellStyle name="Insatisfaisant 2" xfId="31"/>
    <cellStyle name="Monétaire 2" xfId="32"/>
    <cellStyle name="Neutre 2" xfId="33"/>
    <cellStyle name="Normal" xfId="0" builtinId="0"/>
    <cellStyle name="Normal 2" xfId="34"/>
    <cellStyle name="Normal 3" xfId="1"/>
    <cellStyle name="Satisfaisant 2" xfId="35"/>
    <cellStyle name="Sortie 2" xfId="36"/>
    <cellStyle name="Texte explicatif 2" xfId="37"/>
    <cellStyle name="Titre 1" xfId="38"/>
    <cellStyle name="Titre 1 2" xfId="39"/>
    <cellStyle name="Titre 2 2" xfId="40"/>
    <cellStyle name="Titre 3 2" xfId="41"/>
    <cellStyle name="Titre 4 2" xfId="42"/>
    <cellStyle name="Total 2" xfId="43"/>
    <cellStyle name="Vérification 2" xfId="44"/>
  </cellStyles>
  <dxfs count="0"/>
  <tableStyles count="0" defaultTableStyle="TableStyleMedium2" defaultPivotStyle="PivotStyleLight16"/>
  <colors>
    <mruColors>
      <color rgb="FFFF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304801</xdr:colOff>
      <xdr:row>14</xdr:row>
      <xdr:rowOff>123825</xdr:rowOff>
    </xdr:from>
    <xdr:to>
      <xdr:col>14</xdr:col>
      <xdr:colOff>447675</xdr:colOff>
      <xdr:row>19</xdr:row>
      <xdr:rowOff>76200</xdr:rowOff>
    </xdr:to>
    <xdr:sp macro="" textlink="">
      <xdr:nvSpPr>
        <xdr:cNvPr id="6" name="Flèche vers le haut 5"/>
        <xdr:cNvSpPr/>
      </xdr:nvSpPr>
      <xdr:spPr>
        <a:xfrm>
          <a:off x="12877801" y="3362325"/>
          <a:ext cx="142874" cy="9048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ien/Documents/billard%20llb/2011-2012/tournois/B%20Laxou%201T/T1B%20%20Laxou%2010%2012%202011%20f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ien/Documents/billard%20llb/2011-2012/tournois/B%20Neuneu%202T/T2B%20%20neuneu%20%208%2001%202012%20f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s"/>
      <sheetName val="20J ORG.  GENERALE"/>
      <sheetName val="20J ENTREE RESULTATS"/>
      <sheetName val="CLASS. AUTO T1"/>
    </sheetNames>
    <sheetDataSet>
      <sheetData sheetId="0">
        <row r="3">
          <cell r="C3" t="str">
            <v>LAXOU</v>
          </cell>
        </row>
        <row r="5">
          <cell r="C5">
            <v>40887</v>
          </cell>
          <cell r="H5" t="str">
            <v>1e</v>
          </cell>
        </row>
        <row r="8">
          <cell r="C8" t="str">
            <v>BANDE</v>
          </cell>
        </row>
      </sheetData>
      <sheetData sheetId="1"/>
      <sheetData sheetId="2">
        <row r="8">
          <cell r="BV8">
            <v>152</v>
          </cell>
          <cell r="BW8">
            <v>45</v>
          </cell>
          <cell r="BX8">
            <v>28</v>
          </cell>
          <cell r="BY8">
            <v>2</v>
          </cell>
          <cell r="BZ8">
            <v>2</v>
          </cell>
          <cell r="CA8">
            <v>2</v>
          </cell>
          <cell r="CB8">
            <v>3.6363636363636362</v>
          </cell>
          <cell r="CC8">
            <v>3</v>
          </cell>
        </row>
        <row r="9">
          <cell r="BV9">
            <v>127</v>
          </cell>
          <cell r="BW9">
            <v>50</v>
          </cell>
          <cell r="BX9">
            <v>13</v>
          </cell>
          <cell r="BY9">
            <v>2</v>
          </cell>
          <cell r="BZ9">
            <v>1</v>
          </cell>
          <cell r="CA9">
            <v>2</v>
          </cell>
          <cell r="CB9">
            <v>3.2</v>
          </cell>
          <cell r="CC9">
            <v>3</v>
          </cell>
        </row>
        <row r="10">
          <cell r="BV10">
            <v>128</v>
          </cell>
          <cell r="BW10">
            <v>50</v>
          </cell>
          <cell r="BX10">
            <v>9</v>
          </cell>
          <cell r="BY10">
            <v>0</v>
          </cell>
          <cell r="BZ10">
            <v>1</v>
          </cell>
          <cell r="CA10">
            <v>2</v>
          </cell>
          <cell r="CB10">
            <v>0</v>
          </cell>
          <cell r="CC10">
            <v>5</v>
          </cell>
        </row>
        <row r="11">
          <cell r="BV11">
            <v>120</v>
          </cell>
          <cell r="BW11">
            <v>38</v>
          </cell>
          <cell r="BX11">
            <v>12</v>
          </cell>
          <cell r="BY11">
            <v>0</v>
          </cell>
          <cell r="BZ11">
            <v>2</v>
          </cell>
          <cell r="CA11">
            <v>2</v>
          </cell>
          <cell r="CB11">
            <v>0</v>
          </cell>
          <cell r="CC11">
            <v>5</v>
          </cell>
        </row>
        <row r="12">
          <cell r="BV12">
            <v>384</v>
          </cell>
          <cell r="BW12">
            <v>101</v>
          </cell>
          <cell r="BX12">
            <v>36</v>
          </cell>
          <cell r="BY12">
            <v>10</v>
          </cell>
          <cell r="BZ12">
            <v>7</v>
          </cell>
          <cell r="CA12">
            <v>5</v>
          </cell>
          <cell r="CB12">
            <v>5</v>
          </cell>
          <cell r="CC12">
            <v>1</v>
          </cell>
        </row>
        <row r="13">
          <cell r="BV13">
            <v>305</v>
          </cell>
          <cell r="BW13">
            <v>121</v>
          </cell>
          <cell r="BX13">
            <v>24</v>
          </cell>
          <cell r="BY13">
            <v>8</v>
          </cell>
          <cell r="BZ13">
            <v>3</v>
          </cell>
          <cell r="CA13">
            <v>5</v>
          </cell>
          <cell r="CB13">
            <v>3.12</v>
          </cell>
          <cell r="CC13">
            <v>2</v>
          </cell>
        </row>
        <row r="14">
          <cell r="BV14">
            <v>71</v>
          </cell>
          <cell r="BW14">
            <v>50</v>
          </cell>
          <cell r="BX14">
            <v>6</v>
          </cell>
          <cell r="BY14">
            <v>2</v>
          </cell>
          <cell r="BZ14">
            <v>0</v>
          </cell>
          <cell r="CA14">
            <v>2</v>
          </cell>
          <cell r="CB14">
            <v>1.44</v>
          </cell>
          <cell r="CC14">
            <v>7</v>
          </cell>
        </row>
        <row r="15">
          <cell r="BV15">
            <v>110</v>
          </cell>
          <cell r="BW15">
            <v>50</v>
          </cell>
          <cell r="BX15">
            <v>14</v>
          </cell>
          <cell r="BY15">
            <v>2</v>
          </cell>
          <cell r="BZ15">
            <v>1</v>
          </cell>
          <cell r="CA15">
            <v>2</v>
          </cell>
          <cell r="CB15">
            <v>2.64</v>
          </cell>
          <cell r="CC15">
            <v>7</v>
          </cell>
        </row>
        <row r="16">
          <cell r="BV16">
            <v>92</v>
          </cell>
          <cell r="BW16">
            <v>41</v>
          </cell>
          <cell r="BX16">
            <v>17</v>
          </cell>
          <cell r="BY16">
            <v>0</v>
          </cell>
          <cell r="BZ16">
            <v>1</v>
          </cell>
          <cell r="CA16">
            <v>2</v>
          </cell>
          <cell r="CB16">
            <v>0</v>
          </cell>
          <cell r="CC16">
            <v>9</v>
          </cell>
        </row>
        <row r="17">
          <cell r="BV17">
            <v>79</v>
          </cell>
          <cell r="BW17">
            <v>50</v>
          </cell>
          <cell r="BX17">
            <v>12</v>
          </cell>
          <cell r="BY17">
            <v>0</v>
          </cell>
          <cell r="BZ17">
            <v>0</v>
          </cell>
          <cell r="CA17">
            <v>2</v>
          </cell>
          <cell r="CB17">
            <v>0</v>
          </cell>
          <cell r="CC17">
            <v>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s"/>
      <sheetName val="20J ORG.  GENERALE"/>
      <sheetName val="20J ENTREE RESULTATS"/>
      <sheetName val="CLASS. AUTO T1"/>
    </sheetNames>
    <sheetDataSet>
      <sheetData sheetId="0">
        <row r="3">
          <cell r="C3" t="str">
            <v>NEUVES-MAISONS</v>
          </cell>
        </row>
        <row r="5">
          <cell r="C5" t="str">
            <v>7&amp;8/01/2012</v>
          </cell>
          <cell r="H5" t="str">
            <v>2e</v>
          </cell>
        </row>
        <row r="8">
          <cell r="C8" t="str">
            <v>BANDE</v>
          </cell>
        </row>
      </sheetData>
      <sheetData sheetId="1"/>
      <sheetData sheetId="2">
        <row r="8">
          <cell r="BY8">
            <v>81</v>
          </cell>
          <cell r="BZ8">
            <v>50</v>
          </cell>
          <cell r="CA8">
            <v>9</v>
          </cell>
          <cell r="CB8">
            <v>0</v>
          </cell>
          <cell r="CC8">
            <v>0</v>
          </cell>
          <cell r="CD8">
            <v>2</v>
          </cell>
          <cell r="CE8">
            <v>0</v>
          </cell>
          <cell r="CF8">
            <v>5</v>
          </cell>
        </row>
        <row r="9">
          <cell r="BY9">
            <v>139</v>
          </cell>
          <cell r="BZ9">
            <v>50</v>
          </cell>
          <cell r="CA9">
            <v>28</v>
          </cell>
          <cell r="CB9">
            <v>2</v>
          </cell>
          <cell r="CC9">
            <v>2</v>
          </cell>
          <cell r="CD9">
            <v>2</v>
          </cell>
          <cell r="CE9">
            <v>3.04</v>
          </cell>
          <cell r="CF9">
            <v>3</v>
          </cell>
        </row>
        <row r="10">
          <cell r="BY10">
            <v>139</v>
          </cell>
          <cell r="BZ10">
            <v>50</v>
          </cell>
          <cell r="CA10">
            <v>23</v>
          </cell>
          <cell r="CB10">
            <v>0</v>
          </cell>
          <cell r="CC10">
            <v>2</v>
          </cell>
          <cell r="CD10">
            <v>2</v>
          </cell>
          <cell r="CE10">
            <v>0</v>
          </cell>
          <cell r="CF10">
            <v>5</v>
          </cell>
        </row>
        <row r="11">
          <cell r="BY11">
            <v>203</v>
          </cell>
          <cell r="BZ11">
            <v>72</v>
          </cell>
          <cell r="CA11">
            <v>19</v>
          </cell>
          <cell r="CB11">
            <v>4</v>
          </cell>
          <cell r="CC11">
            <v>3</v>
          </cell>
          <cell r="CD11">
            <v>3</v>
          </cell>
          <cell r="CE11">
            <v>2.92</v>
          </cell>
          <cell r="CF11">
            <v>2</v>
          </cell>
        </row>
        <row r="12">
          <cell r="BY12">
            <v>214</v>
          </cell>
          <cell r="BZ12">
            <v>100</v>
          </cell>
          <cell r="CA12">
            <v>18</v>
          </cell>
          <cell r="CB12">
            <v>6</v>
          </cell>
          <cell r="CC12">
            <v>1</v>
          </cell>
          <cell r="CD12">
            <v>4</v>
          </cell>
          <cell r="CE12">
            <v>2.44</v>
          </cell>
          <cell r="CF12">
            <v>3</v>
          </cell>
        </row>
        <row r="13">
          <cell r="BY13">
            <v>345</v>
          </cell>
          <cell r="BZ13">
            <v>122</v>
          </cell>
          <cell r="CA13">
            <v>28</v>
          </cell>
          <cell r="CB13">
            <v>10</v>
          </cell>
          <cell r="CC13">
            <v>4</v>
          </cell>
          <cell r="CD13">
            <v>5</v>
          </cell>
          <cell r="CE13">
            <v>3.6363636363636362</v>
          </cell>
          <cell r="CF13">
            <v>1</v>
          </cell>
        </row>
        <row r="14">
          <cell r="BY14">
            <v>89</v>
          </cell>
          <cell r="BZ14">
            <v>50</v>
          </cell>
          <cell r="CA14">
            <v>14</v>
          </cell>
          <cell r="CB14">
            <v>0</v>
          </cell>
          <cell r="CC14">
            <v>0</v>
          </cell>
          <cell r="CD14">
            <v>2</v>
          </cell>
          <cell r="CE14">
            <v>0</v>
          </cell>
          <cell r="CF14">
            <v>9</v>
          </cell>
        </row>
        <row r="15">
          <cell r="BY15">
            <v>51</v>
          </cell>
          <cell r="BZ15">
            <v>41</v>
          </cell>
          <cell r="CA15">
            <v>7</v>
          </cell>
          <cell r="CB15">
            <v>0</v>
          </cell>
          <cell r="CC15">
            <v>0</v>
          </cell>
          <cell r="CD15">
            <v>2</v>
          </cell>
          <cell r="CE15">
            <v>0</v>
          </cell>
          <cell r="CF15">
            <v>9</v>
          </cell>
        </row>
        <row r="16">
          <cell r="BY16">
            <v>135</v>
          </cell>
          <cell r="BZ16">
            <v>41</v>
          </cell>
          <cell r="CA16">
            <v>17</v>
          </cell>
          <cell r="CB16">
            <v>2</v>
          </cell>
          <cell r="CC16">
            <v>2</v>
          </cell>
          <cell r="CD16">
            <v>2</v>
          </cell>
          <cell r="CE16">
            <v>5</v>
          </cell>
          <cell r="CF16">
            <v>7</v>
          </cell>
        </row>
        <row r="17">
          <cell r="BY17">
            <v>136</v>
          </cell>
          <cell r="BZ17">
            <v>48</v>
          </cell>
          <cell r="CA17">
            <v>28</v>
          </cell>
          <cell r="CB17">
            <v>2</v>
          </cell>
          <cell r="CC17">
            <v>1</v>
          </cell>
          <cell r="CD17">
            <v>2</v>
          </cell>
          <cell r="CE17">
            <v>3.4782608695652173</v>
          </cell>
          <cell r="CF17">
            <v>11</v>
          </cell>
        </row>
        <row r="18">
          <cell r="BY18">
            <v>240</v>
          </cell>
          <cell r="BZ18">
            <v>100</v>
          </cell>
          <cell r="CA18">
            <v>24</v>
          </cell>
          <cell r="CB18">
            <v>6</v>
          </cell>
          <cell r="CC18">
            <v>2</v>
          </cell>
          <cell r="CD18">
            <v>4</v>
          </cell>
          <cell r="CE18">
            <v>2.92</v>
          </cell>
          <cell r="CF18">
            <v>7</v>
          </cell>
        </row>
        <row r="19">
          <cell r="BY19">
            <v>81</v>
          </cell>
          <cell r="BZ19">
            <v>48</v>
          </cell>
          <cell r="CA19">
            <v>12</v>
          </cell>
          <cell r="CB19">
            <v>0</v>
          </cell>
          <cell r="CC19">
            <v>0</v>
          </cell>
          <cell r="CD19">
            <v>2</v>
          </cell>
          <cell r="CE19">
            <v>0</v>
          </cell>
          <cell r="CF19">
            <v>12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B23" sqref="B23"/>
    </sheetView>
  </sheetViews>
  <sheetFormatPr baseColWidth="10" defaultRowHeight="15" x14ac:dyDescent="0.25"/>
  <cols>
    <col min="1" max="1" width="14.85546875" customWidth="1"/>
    <col min="2" max="2" width="13.5703125" customWidth="1"/>
    <col min="3" max="3" width="23.7109375" customWidth="1"/>
    <col min="4" max="4" width="15.85546875" customWidth="1"/>
  </cols>
  <sheetData>
    <row r="1" spans="1:15" ht="23.25" x14ac:dyDescent="0.3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s="4" customFormat="1" ht="18.75" x14ac:dyDescent="0.3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5.75" thickBot="1" x14ac:dyDescent="0.3"/>
    <row r="4" spans="1:15" ht="17.25" thickTop="1" thickBot="1" x14ac:dyDescent="0.3">
      <c r="A4" s="85" t="s">
        <v>2</v>
      </c>
      <c r="B4" s="86"/>
      <c r="C4" s="87"/>
      <c r="D4" s="87"/>
      <c r="E4" s="87" t="s">
        <v>3</v>
      </c>
      <c r="F4" s="87"/>
      <c r="G4" s="87"/>
      <c r="H4" s="87"/>
      <c r="I4" s="87"/>
      <c r="J4" s="87" t="s">
        <v>4</v>
      </c>
      <c r="K4" s="87"/>
      <c r="L4" s="87"/>
      <c r="M4" s="87" t="s">
        <v>5</v>
      </c>
      <c r="N4" s="87"/>
      <c r="O4" s="88"/>
    </row>
    <row r="5" spans="1:15" ht="17.25" thickTop="1" thickBot="1" x14ac:dyDescent="0.3">
      <c r="A5" s="8"/>
      <c r="B5" s="9"/>
      <c r="C5" s="10"/>
      <c r="D5" s="11" t="s">
        <v>3</v>
      </c>
      <c r="E5" s="12"/>
      <c r="F5" s="12"/>
      <c r="G5" s="12"/>
      <c r="H5" s="12"/>
      <c r="I5" s="12"/>
      <c r="J5" s="12"/>
      <c r="K5" s="10"/>
      <c r="L5" s="10"/>
      <c r="M5" s="13"/>
      <c r="N5" s="12"/>
      <c r="O5" s="14"/>
    </row>
    <row r="6" spans="1:15" ht="19.5" thickTop="1" thickBot="1" x14ac:dyDescent="0.3">
      <c r="A6" s="78" t="str">
        <f>[1]Inscrits!$C$3</f>
        <v>LAXOU</v>
      </c>
      <c r="B6" s="79"/>
      <c r="C6" s="80"/>
      <c r="D6" s="80"/>
      <c r="E6" s="80" t="str">
        <f>[1]Inscrits!$C$8</f>
        <v>BANDE</v>
      </c>
      <c r="F6" s="80"/>
      <c r="G6" s="80"/>
      <c r="H6" s="80" t="str">
        <f>IF(E6&lt;&gt;"CADRE","N1","N1 et N2")</f>
        <v>N1</v>
      </c>
      <c r="I6" s="80"/>
      <c r="J6" s="81">
        <f>[1]Inscrits!$C$5</f>
        <v>40887</v>
      </c>
      <c r="K6" s="81"/>
      <c r="L6" s="81"/>
      <c r="M6" s="80" t="str">
        <f>[1]Inscrits!$H$5</f>
        <v>1e</v>
      </c>
      <c r="N6" s="80"/>
      <c r="O6" s="82"/>
    </row>
    <row r="7" spans="1:15" ht="19.5" thickTop="1" thickBot="1" x14ac:dyDescent="0.3">
      <c r="A7" s="15"/>
      <c r="B7" s="15"/>
      <c r="C7" s="16"/>
      <c r="D7" s="16"/>
      <c r="E7" s="16"/>
      <c r="F7" s="16"/>
      <c r="G7" s="15"/>
      <c r="H7" s="15"/>
      <c r="I7" s="15"/>
      <c r="J7" s="15"/>
      <c r="K7" s="15"/>
      <c r="L7" s="15"/>
      <c r="M7" s="15"/>
      <c r="N7" s="15"/>
      <c r="O7" s="15"/>
    </row>
    <row r="8" spans="1:15" ht="25.5" x14ac:dyDescent="0.25">
      <c r="A8" s="17" t="s">
        <v>7</v>
      </c>
      <c r="B8" s="18" t="s">
        <v>43</v>
      </c>
      <c r="C8" s="19" t="s">
        <v>8</v>
      </c>
      <c r="D8" s="19" t="s">
        <v>9</v>
      </c>
      <c r="E8" s="20" t="s">
        <v>10</v>
      </c>
      <c r="F8" s="21" t="s">
        <v>11</v>
      </c>
      <c r="G8" s="22" t="s">
        <v>12</v>
      </c>
      <c r="H8" s="23" t="s">
        <v>13</v>
      </c>
      <c r="I8" s="21" t="s">
        <v>14</v>
      </c>
      <c r="J8" s="21" t="s">
        <v>15</v>
      </c>
      <c r="K8" s="24" t="s">
        <v>16</v>
      </c>
      <c r="L8" s="21" t="s">
        <v>17</v>
      </c>
      <c r="M8" s="25" t="s">
        <v>48</v>
      </c>
      <c r="N8" s="26" t="s">
        <v>19</v>
      </c>
      <c r="O8" s="27" t="s">
        <v>20</v>
      </c>
    </row>
    <row r="9" spans="1:15" ht="20.25" x14ac:dyDescent="0.3">
      <c r="A9" s="28">
        <f>'[1]20J ENTREE RESULTATS'!CC12</f>
        <v>1</v>
      </c>
      <c r="B9" s="29">
        <v>5</v>
      </c>
      <c r="C9" s="30" t="s">
        <v>28</v>
      </c>
      <c r="D9" s="31" t="s">
        <v>29</v>
      </c>
      <c r="E9" s="32" t="s">
        <v>22</v>
      </c>
      <c r="F9" s="33">
        <f>'[1]20J ENTREE RESULTATS'!BV12</f>
        <v>384</v>
      </c>
      <c r="G9" s="33">
        <f>'[1]20J ENTREE RESULTATS'!BW12</f>
        <v>101</v>
      </c>
      <c r="H9" s="34">
        <f>'[1]20J ENTREE RESULTATS'!BX12</f>
        <v>36</v>
      </c>
      <c r="I9" s="33">
        <f>'[1]20J ENTREE RESULTATS'!BY12</f>
        <v>10</v>
      </c>
      <c r="J9" s="33">
        <f>'[1]20J ENTREE RESULTATS'!BZ12</f>
        <v>7</v>
      </c>
      <c r="K9" s="35">
        <f t="shared" ref="K9:K18" si="0">F9/G9</f>
        <v>3.8019801980198018</v>
      </c>
      <c r="L9" s="36">
        <f>'[1]20J ENTREE RESULTATS'!CB12</f>
        <v>5</v>
      </c>
      <c r="M9" s="3">
        <f>'[1]20J ENTREE RESULTATS'!CA12</f>
        <v>5</v>
      </c>
      <c r="N9" s="37">
        <f t="shared" ref="N9:N18" si="1">CHOOSE(A9,30,22,15,15,12,12,10,10,8,8)</f>
        <v>30</v>
      </c>
      <c r="O9" s="38">
        <f t="shared" ref="O9:O18" si="2">IF(F9="","",SUM(I9,J9,N9))</f>
        <v>47</v>
      </c>
    </row>
    <row r="10" spans="1:15" ht="20.25" x14ac:dyDescent="0.3">
      <c r="A10" s="28">
        <f>'[1]20J ENTREE RESULTATS'!CC13</f>
        <v>2</v>
      </c>
      <c r="B10" s="29">
        <v>6</v>
      </c>
      <c r="C10" s="30" t="s">
        <v>34</v>
      </c>
      <c r="D10" s="31" t="s">
        <v>6</v>
      </c>
      <c r="E10" s="32" t="s">
        <v>22</v>
      </c>
      <c r="F10" s="33">
        <f>'[1]20J ENTREE RESULTATS'!BV13</f>
        <v>305</v>
      </c>
      <c r="G10" s="33">
        <f>'[1]20J ENTREE RESULTATS'!BW13</f>
        <v>121</v>
      </c>
      <c r="H10" s="34">
        <f>'[1]20J ENTREE RESULTATS'!BX13</f>
        <v>24</v>
      </c>
      <c r="I10" s="33">
        <f>'[1]20J ENTREE RESULTATS'!BY13</f>
        <v>8</v>
      </c>
      <c r="J10" s="33">
        <f>'[1]20J ENTREE RESULTATS'!BZ13</f>
        <v>3</v>
      </c>
      <c r="K10" s="35">
        <f t="shared" si="0"/>
        <v>2.5206611570247932</v>
      </c>
      <c r="L10" s="36">
        <f>'[1]20J ENTREE RESULTATS'!CB13</f>
        <v>3.12</v>
      </c>
      <c r="M10" s="3">
        <f>'[1]20J ENTREE RESULTATS'!CA13</f>
        <v>5</v>
      </c>
      <c r="N10" s="37">
        <f t="shared" si="1"/>
        <v>22</v>
      </c>
      <c r="O10" s="38">
        <f t="shared" si="2"/>
        <v>33</v>
      </c>
    </row>
    <row r="11" spans="1:15" ht="20.25" x14ac:dyDescent="0.3">
      <c r="A11" s="28">
        <f>'[1]20J ENTREE RESULTATS'!CC8</f>
        <v>3</v>
      </c>
      <c r="B11" s="29">
        <v>1</v>
      </c>
      <c r="C11" s="30" t="s">
        <v>49</v>
      </c>
      <c r="D11" s="39" t="s">
        <v>50</v>
      </c>
      <c r="E11" s="32" t="s">
        <v>22</v>
      </c>
      <c r="F11" s="33">
        <f>'[1]20J ENTREE RESULTATS'!BV8</f>
        <v>152</v>
      </c>
      <c r="G11" s="33">
        <f>'[1]20J ENTREE RESULTATS'!BW8</f>
        <v>45</v>
      </c>
      <c r="H11" s="34">
        <f>'[1]20J ENTREE RESULTATS'!BX8</f>
        <v>28</v>
      </c>
      <c r="I11" s="33">
        <f>'[1]20J ENTREE RESULTATS'!BY8</f>
        <v>2</v>
      </c>
      <c r="J11" s="33">
        <f>'[1]20J ENTREE RESULTATS'!BZ8</f>
        <v>2</v>
      </c>
      <c r="K11" s="35">
        <f t="shared" si="0"/>
        <v>3.3777777777777778</v>
      </c>
      <c r="L11" s="36">
        <f>'[1]20J ENTREE RESULTATS'!CB8</f>
        <v>3.6363636363636362</v>
      </c>
      <c r="M11" s="3">
        <f>'[1]20J ENTREE RESULTATS'!CA8</f>
        <v>2</v>
      </c>
      <c r="N11" s="37">
        <f t="shared" si="1"/>
        <v>15</v>
      </c>
      <c r="O11" s="38">
        <f t="shared" si="2"/>
        <v>19</v>
      </c>
    </row>
    <row r="12" spans="1:15" ht="20.25" x14ac:dyDescent="0.3">
      <c r="A12" s="28">
        <f>'[1]20J ENTREE RESULTATS'!CC9</f>
        <v>3</v>
      </c>
      <c r="B12" s="29">
        <v>2</v>
      </c>
      <c r="C12" s="30" t="s">
        <v>32</v>
      </c>
      <c r="D12" s="31" t="s">
        <v>51</v>
      </c>
      <c r="E12" s="32" t="s">
        <v>22</v>
      </c>
      <c r="F12" s="33">
        <f>'[1]20J ENTREE RESULTATS'!BV9</f>
        <v>127</v>
      </c>
      <c r="G12" s="33">
        <f>'[1]20J ENTREE RESULTATS'!BW9</f>
        <v>50</v>
      </c>
      <c r="H12" s="34">
        <f>'[1]20J ENTREE RESULTATS'!BX9</f>
        <v>13</v>
      </c>
      <c r="I12" s="33">
        <f>'[1]20J ENTREE RESULTATS'!BY9</f>
        <v>2</v>
      </c>
      <c r="J12" s="33">
        <f>'[1]20J ENTREE RESULTATS'!BZ9</f>
        <v>1</v>
      </c>
      <c r="K12" s="35">
        <f t="shared" si="0"/>
        <v>2.54</v>
      </c>
      <c r="L12" s="36">
        <f>'[1]20J ENTREE RESULTATS'!CB9</f>
        <v>3.2</v>
      </c>
      <c r="M12" s="3">
        <f>'[1]20J ENTREE RESULTATS'!CA9</f>
        <v>2</v>
      </c>
      <c r="N12" s="37">
        <f t="shared" si="1"/>
        <v>15</v>
      </c>
      <c r="O12" s="38">
        <f t="shared" si="2"/>
        <v>18</v>
      </c>
    </row>
    <row r="13" spans="1:15" ht="20.25" x14ac:dyDescent="0.3">
      <c r="A13" s="28">
        <f>'[1]20J ENTREE RESULTATS'!CC11</f>
        <v>5</v>
      </c>
      <c r="B13" s="29">
        <v>4</v>
      </c>
      <c r="C13" s="30" t="s">
        <v>52</v>
      </c>
      <c r="D13" s="31" t="s">
        <v>53</v>
      </c>
      <c r="E13" s="32" t="s">
        <v>22</v>
      </c>
      <c r="F13" s="33">
        <f>'[1]20J ENTREE RESULTATS'!BV11</f>
        <v>120</v>
      </c>
      <c r="G13" s="33">
        <f>'[1]20J ENTREE RESULTATS'!BW11</f>
        <v>38</v>
      </c>
      <c r="H13" s="34">
        <f>'[1]20J ENTREE RESULTATS'!BX11</f>
        <v>12</v>
      </c>
      <c r="I13" s="33">
        <f>'[1]20J ENTREE RESULTATS'!BY11</f>
        <v>0</v>
      </c>
      <c r="J13" s="33">
        <f>'[1]20J ENTREE RESULTATS'!BZ11</f>
        <v>2</v>
      </c>
      <c r="K13" s="35">
        <f t="shared" si="0"/>
        <v>3.1578947368421053</v>
      </c>
      <c r="L13" s="36">
        <f>'[1]20J ENTREE RESULTATS'!CB11</f>
        <v>0</v>
      </c>
      <c r="M13" s="3">
        <f>'[1]20J ENTREE RESULTATS'!CA11</f>
        <v>2</v>
      </c>
      <c r="N13" s="37">
        <f t="shared" si="1"/>
        <v>12</v>
      </c>
      <c r="O13" s="38">
        <f t="shared" si="2"/>
        <v>14</v>
      </c>
    </row>
    <row r="14" spans="1:15" ht="20.25" x14ac:dyDescent="0.3">
      <c r="A14" s="28">
        <f>'[1]20J ENTREE RESULTATS'!CC10</f>
        <v>5</v>
      </c>
      <c r="B14" s="29">
        <v>3</v>
      </c>
      <c r="C14" s="30" t="s">
        <v>23</v>
      </c>
      <c r="D14" s="31" t="s">
        <v>24</v>
      </c>
      <c r="E14" s="32" t="s">
        <v>22</v>
      </c>
      <c r="F14" s="33">
        <f>'[1]20J ENTREE RESULTATS'!BV10</f>
        <v>128</v>
      </c>
      <c r="G14" s="33">
        <f>'[1]20J ENTREE RESULTATS'!BW10</f>
        <v>50</v>
      </c>
      <c r="H14" s="34">
        <f>'[1]20J ENTREE RESULTATS'!BX10</f>
        <v>9</v>
      </c>
      <c r="I14" s="33">
        <f>'[1]20J ENTREE RESULTATS'!BY10</f>
        <v>0</v>
      </c>
      <c r="J14" s="33">
        <f>'[1]20J ENTREE RESULTATS'!BZ10</f>
        <v>1</v>
      </c>
      <c r="K14" s="35">
        <f t="shared" si="0"/>
        <v>2.56</v>
      </c>
      <c r="L14" s="36">
        <f>'[1]20J ENTREE RESULTATS'!CB10</f>
        <v>0</v>
      </c>
      <c r="M14" s="3">
        <f>'[1]20J ENTREE RESULTATS'!CA10</f>
        <v>2</v>
      </c>
      <c r="N14" s="37">
        <f t="shared" si="1"/>
        <v>12</v>
      </c>
      <c r="O14" s="38">
        <f t="shared" si="2"/>
        <v>13</v>
      </c>
    </row>
    <row r="15" spans="1:15" ht="20.25" x14ac:dyDescent="0.3">
      <c r="A15" s="28">
        <f>'[1]20J ENTREE RESULTATS'!CC15</f>
        <v>7</v>
      </c>
      <c r="B15" s="29">
        <v>8</v>
      </c>
      <c r="C15" s="40" t="s">
        <v>25</v>
      </c>
      <c r="D15" s="41" t="s">
        <v>26</v>
      </c>
      <c r="E15" s="42" t="s">
        <v>22</v>
      </c>
      <c r="F15" s="33">
        <f>'[1]20J ENTREE RESULTATS'!BV15</f>
        <v>110</v>
      </c>
      <c r="G15" s="33">
        <f>'[1]20J ENTREE RESULTATS'!BW15</f>
        <v>50</v>
      </c>
      <c r="H15" s="34">
        <f>'[1]20J ENTREE RESULTATS'!BX15</f>
        <v>14</v>
      </c>
      <c r="I15" s="33">
        <f>'[1]20J ENTREE RESULTATS'!BY15</f>
        <v>2</v>
      </c>
      <c r="J15" s="33">
        <f>'[1]20J ENTREE RESULTATS'!BZ15</f>
        <v>1</v>
      </c>
      <c r="K15" s="35">
        <f t="shared" si="0"/>
        <v>2.2000000000000002</v>
      </c>
      <c r="L15" s="36">
        <f>'[1]20J ENTREE RESULTATS'!CB15</f>
        <v>2.64</v>
      </c>
      <c r="M15" s="3">
        <f>'[1]20J ENTREE RESULTATS'!CA15</f>
        <v>2</v>
      </c>
      <c r="N15" s="37">
        <f t="shared" si="1"/>
        <v>10</v>
      </c>
      <c r="O15" s="38">
        <f t="shared" si="2"/>
        <v>13</v>
      </c>
    </row>
    <row r="16" spans="1:15" ht="20.25" x14ac:dyDescent="0.3">
      <c r="A16" s="28">
        <f>'[1]20J ENTREE RESULTATS'!CC14</f>
        <v>7</v>
      </c>
      <c r="B16" s="29">
        <v>7</v>
      </c>
      <c r="C16" s="30" t="s">
        <v>54</v>
      </c>
      <c r="D16" s="31" t="s">
        <v>53</v>
      </c>
      <c r="E16" s="32" t="s">
        <v>22</v>
      </c>
      <c r="F16" s="33">
        <f>'[1]20J ENTREE RESULTATS'!BV14</f>
        <v>71</v>
      </c>
      <c r="G16" s="33">
        <f>'[1]20J ENTREE RESULTATS'!BW14</f>
        <v>50</v>
      </c>
      <c r="H16" s="34">
        <f>'[1]20J ENTREE RESULTATS'!BX14</f>
        <v>6</v>
      </c>
      <c r="I16" s="33">
        <f>'[1]20J ENTREE RESULTATS'!BY14</f>
        <v>2</v>
      </c>
      <c r="J16" s="33">
        <f>'[1]20J ENTREE RESULTATS'!BZ14</f>
        <v>0</v>
      </c>
      <c r="K16" s="35">
        <f t="shared" si="0"/>
        <v>1.42</v>
      </c>
      <c r="L16" s="36">
        <f>'[1]20J ENTREE RESULTATS'!CB14</f>
        <v>1.44</v>
      </c>
      <c r="M16" s="3">
        <f>'[1]20J ENTREE RESULTATS'!CA14</f>
        <v>2</v>
      </c>
      <c r="N16" s="37">
        <f t="shared" si="1"/>
        <v>10</v>
      </c>
      <c r="O16" s="38">
        <f t="shared" si="2"/>
        <v>12</v>
      </c>
    </row>
    <row r="17" spans="1:15" ht="20.25" x14ac:dyDescent="0.3">
      <c r="A17" s="28">
        <f>'[1]20J ENTREE RESULTATS'!CC16</f>
        <v>9</v>
      </c>
      <c r="B17" s="29">
        <v>9</v>
      </c>
      <c r="C17" s="43" t="s">
        <v>40</v>
      </c>
      <c r="D17" s="31" t="s">
        <v>55</v>
      </c>
      <c r="E17" s="32" t="s">
        <v>22</v>
      </c>
      <c r="F17" s="33">
        <f>'[1]20J ENTREE RESULTATS'!BV16</f>
        <v>92</v>
      </c>
      <c r="G17" s="33">
        <f>'[1]20J ENTREE RESULTATS'!BW16</f>
        <v>41</v>
      </c>
      <c r="H17" s="34">
        <f>'[1]20J ENTREE RESULTATS'!BX16</f>
        <v>17</v>
      </c>
      <c r="I17" s="33">
        <f>'[1]20J ENTREE RESULTATS'!BY16</f>
        <v>0</v>
      </c>
      <c r="J17" s="33">
        <f>'[1]20J ENTREE RESULTATS'!BZ16</f>
        <v>1</v>
      </c>
      <c r="K17" s="35">
        <f t="shared" si="0"/>
        <v>2.2439024390243905</v>
      </c>
      <c r="L17" s="36">
        <f>'[1]20J ENTREE RESULTATS'!CB16</f>
        <v>0</v>
      </c>
      <c r="M17" s="3">
        <f>'[1]20J ENTREE RESULTATS'!CA16</f>
        <v>2</v>
      </c>
      <c r="N17" s="37">
        <f t="shared" si="1"/>
        <v>8</v>
      </c>
      <c r="O17" s="38">
        <f t="shared" si="2"/>
        <v>9</v>
      </c>
    </row>
    <row r="18" spans="1:15" ht="20.25" x14ac:dyDescent="0.3">
      <c r="A18" s="28">
        <f>'[1]20J ENTREE RESULTATS'!CC17</f>
        <v>9</v>
      </c>
      <c r="B18" s="29">
        <v>10</v>
      </c>
      <c r="C18" s="44" t="s">
        <v>56</v>
      </c>
      <c r="D18" s="41" t="s">
        <v>57</v>
      </c>
      <c r="E18" s="45" t="s">
        <v>27</v>
      </c>
      <c r="F18" s="33">
        <f>'[1]20J ENTREE RESULTATS'!BV17</f>
        <v>79</v>
      </c>
      <c r="G18" s="33">
        <f>'[1]20J ENTREE RESULTATS'!BW17</f>
        <v>50</v>
      </c>
      <c r="H18" s="34">
        <f>'[1]20J ENTREE RESULTATS'!BX17</f>
        <v>12</v>
      </c>
      <c r="I18" s="33">
        <f>'[1]20J ENTREE RESULTATS'!BY17</f>
        <v>0</v>
      </c>
      <c r="J18" s="33">
        <f>'[1]20J ENTREE RESULTATS'!BZ17</f>
        <v>0</v>
      </c>
      <c r="K18" s="35">
        <f t="shared" si="0"/>
        <v>1.58</v>
      </c>
      <c r="L18" s="36">
        <f>'[1]20J ENTREE RESULTATS'!CB17</f>
        <v>0</v>
      </c>
      <c r="M18" s="3">
        <f>'[1]20J ENTREE RESULTATS'!CA17</f>
        <v>2</v>
      </c>
      <c r="N18" s="37">
        <f t="shared" si="1"/>
        <v>8</v>
      </c>
      <c r="O18" s="38">
        <f t="shared" si="2"/>
        <v>8</v>
      </c>
    </row>
  </sheetData>
  <mergeCells count="11">
    <mergeCell ref="A2:N2"/>
    <mergeCell ref="A1:N1"/>
    <mergeCell ref="A4:D4"/>
    <mergeCell ref="E4:I4"/>
    <mergeCell ref="J4:L4"/>
    <mergeCell ref="M4:O4"/>
    <mergeCell ref="A6:D6"/>
    <mergeCell ref="E6:G6"/>
    <mergeCell ref="H6:I6"/>
    <mergeCell ref="J6:L6"/>
    <mergeCell ref="M6:O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C23" sqref="C23"/>
    </sheetView>
  </sheetViews>
  <sheetFormatPr baseColWidth="10" defaultRowHeight="15" x14ac:dyDescent="0.25"/>
  <cols>
    <col min="1" max="1" width="14.28515625" customWidth="1"/>
    <col min="2" max="2" width="13.28515625" customWidth="1"/>
    <col min="3" max="3" width="22.42578125" customWidth="1"/>
    <col min="4" max="4" width="17.5703125" customWidth="1"/>
  </cols>
  <sheetData>
    <row r="1" spans="1:15" s="2" customFormat="1" ht="23.25" x14ac:dyDescent="0.3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4" customFormat="1" ht="18.75" x14ac:dyDescent="0.3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.75" thickBot="1" x14ac:dyDescent="0.3"/>
    <row r="4" spans="1:15" ht="17.25" thickTop="1" thickBot="1" x14ac:dyDescent="0.3">
      <c r="A4" s="97" t="s">
        <v>2</v>
      </c>
      <c r="B4" s="98"/>
      <c r="C4" s="98"/>
      <c r="D4" s="99"/>
      <c r="E4" s="100" t="s">
        <v>3</v>
      </c>
      <c r="F4" s="98"/>
      <c r="G4" s="98"/>
      <c r="H4" s="98"/>
      <c r="I4" s="99"/>
      <c r="J4" s="100" t="s">
        <v>4</v>
      </c>
      <c r="K4" s="98"/>
      <c r="L4" s="99"/>
      <c r="M4" s="100" t="s">
        <v>5</v>
      </c>
      <c r="N4" s="98"/>
      <c r="O4" s="101"/>
    </row>
    <row r="5" spans="1:15" ht="17.25" thickTop="1" thickBot="1" x14ac:dyDescent="0.3">
      <c r="A5" s="46"/>
      <c r="B5" s="47"/>
      <c r="C5" s="48"/>
      <c r="D5" s="49" t="s">
        <v>3</v>
      </c>
      <c r="E5" s="50"/>
      <c r="F5" s="50"/>
      <c r="G5" s="50"/>
      <c r="H5" s="50"/>
      <c r="I5" s="50"/>
      <c r="J5" s="50"/>
      <c r="K5" s="48"/>
      <c r="L5" s="48"/>
      <c r="M5" s="51"/>
      <c r="N5" s="50"/>
      <c r="O5" s="52"/>
    </row>
    <row r="6" spans="1:15" ht="24" customHeight="1" thickTop="1" thickBot="1" x14ac:dyDescent="0.3">
      <c r="A6" s="89" t="str">
        <f>[2]Inscrits!$C$3</f>
        <v>NEUVES-MAISONS</v>
      </c>
      <c r="B6" s="90"/>
      <c r="C6" s="90"/>
      <c r="D6" s="91"/>
      <c r="E6" s="92" t="str">
        <f>[2]Inscrits!$C$8</f>
        <v>BANDE</v>
      </c>
      <c r="F6" s="90"/>
      <c r="G6" s="91"/>
      <c r="H6" s="92" t="str">
        <f>IF(E6&lt;&gt;"CADRE","N1","N1 et N2")</f>
        <v>N1</v>
      </c>
      <c r="I6" s="91"/>
      <c r="J6" s="93" t="str">
        <f>[2]Inscrits!$C$5</f>
        <v>7&amp;8/01/2012</v>
      </c>
      <c r="K6" s="94"/>
      <c r="L6" s="95"/>
      <c r="M6" s="92" t="str">
        <f>[2]Inscrits!$H$5</f>
        <v>2e</v>
      </c>
      <c r="N6" s="90"/>
      <c r="O6" s="96"/>
    </row>
    <row r="7" spans="1:15" ht="33" customHeight="1" thickTop="1" thickBot="1" x14ac:dyDescent="0.3">
      <c r="A7" s="53"/>
      <c r="B7" s="53"/>
      <c r="C7" s="54"/>
      <c r="D7" s="54"/>
      <c r="E7" s="54"/>
      <c r="F7" s="54"/>
      <c r="G7" s="53"/>
      <c r="H7" s="53"/>
      <c r="I7" s="53"/>
      <c r="J7" s="53"/>
      <c r="K7" s="53"/>
      <c r="L7" s="53"/>
      <c r="M7" s="53"/>
      <c r="N7" s="53"/>
      <c r="O7" s="53"/>
    </row>
    <row r="8" spans="1:15" ht="25.5" x14ac:dyDescent="0.25">
      <c r="A8" s="55" t="s">
        <v>7</v>
      </c>
      <c r="B8" s="56" t="s">
        <v>43</v>
      </c>
      <c r="C8" s="57" t="s">
        <v>8</v>
      </c>
      <c r="D8" s="57" t="s">
        <v>9</v>
      </c>
      <c r="E8" s="58" t="s">
        <v>10</v>
      </c>
      <c r="F8" s="59" t="s">
        <v>11</v>
      </c>
      <c r="G8" s="60" t="s">
        <v>12</v>
      </c>
      <c r="H8" s="61" t="s">
        <v>13</v>
      </c>
      <c r="I8" s="59" t="s">
        <v>14</v>
      </c>
      <c r="J8" s="59" t="s">
        <v>15</v>
      </c>
      <c r="K8" s="77" t="s">
        <v>16</v>
      </c>
      <c r="L8" s="59" t="s">
        <v>17</v>
      </c>
      <c r="M8" s="62" t="s">
        <v>48</v>
      </c>
      <c r="N8" s="63" t="s">
        <v>19</v>
      </c>
      <c r="O8" s="64" t="s">
        <v>20</v>
      </c>
    </row>
    <row r="9" spans="1:15" ht="20.25" x14ac:dyDescent="0.3">
      <c r="A9" s="65">
        <f>'[2]20J ENTREE RESULTATS'!CF13</f>
        <v>1</v>
      </c>
      <c r="B9" s="66">
        <v>6</v>
      </c>
      <c r="C9" s="67" t="s">
        <v>23</v>
      </c>
      <c r="D9" s="67" t="s">
        <v>24</v>
      </c>
      <c r="E9" s="67" t="s">
        <v>22</v>
      </c>
      <c r="F9" s="68">
        <f>'[2]20J ENTREE RESULTATS'!BY13</f>
        <v>345</v>
      </c>
      <c r="G9" s="68">
        <f>'[2]20J ENTREE RESULTATS'!BZ13</f>
        <v>122</v>
      </c>
      <c r="H9" s="69">
        <f>'[2]20J ENTREE RESULTATS'!CA13</f>
        <v>28</v>
      </c>
      <c r="I9" s="68">
        <f>'[2]20J ENTREE RESULTATS'!CB13</f>
        <v>10</v>
      </c>
      <c r="J9" s="68">
        <f>'[2]20J ENTREE RESULTATS'!CC13</f>
        <v>4</v>
      </c>
      <c r="K9" s="70">
        <f>F9/G9</f>
        <v>2.8278688524590163</v>
      </c>
      <c r="L9" s="71">
        <f>'[2]20J ENTREE RESULTATS'!CE13</f>
        <v>3.6363636363636362</v>
      </c>
      <c r="M9" s="72">
        <f>'[2]20J ENTREE RESULTATS'!CD13</f>
        <v>5</v>
      </c>
      <c r="N9" s="73">
        <f>CHOOSE(A9,30,22,15,15,12,12,10,10,8,8,6,4)</f>
        <v>30</v>
      </c>
      <c r="O9" s="74">
        <f>IF(F9="","",SUM(I9,J9,N9))</f>
        <v>44</v>
      </c>
    </row>
    <row r="10" spans="1:15" ht="20.25" x14ac:dyDescent="0.3">
      <c r="A10" s="65">
        <f>'[2]20J ENTREE RESULTATS'!CF11</f>
        <v>2</v>
      </c>
      <c r="B10" s="66">
        <v>4</v>
      </c>
      <c r="C10" s="67" t="s">
        <v>32</v>
      </c>
      <c r="D10" s="67" t="s">
        <v>51</v>
      </c>
      <c r="E10" s="67" t="s">
        <v>22</v>
      </c>
      <c r="F10" s="68">
        <f>'[2]20J ENTREE RESULTATS'!BY11</f>
        <v>203</v>
      </c>
      <c r="G10" s="68">
        <f>'[2]20J ENTREE RESULTATS'!BZ11</f>
        <v>72</v>
      </c>
      <c r="H10" s="69">
        <f>'[2]20J ENTREE RESULTATS'!CA11</f>
        <v>19</v>
      </c>
      <c r="I10" s="68">
        <f>'[2]20J ENTREE RESULTATS'!CB11</f>
        <v>4</v>
      </c>
      <c r="J10" s="68">
        <f>'[2]20J ENTREE RESULTATS'!CC11</f>
        <v>3</v>
      </c>
      <c r="K10" s="70">
        <f>F10/G10</f>
        <v>2.8194444444444446</v>
      </c>
      <c r="L10" s="71">
        <f>'[2]20J ENTREE RESULTATS'!CE11</f>
        <v>2.92</v>
      </c>
      <c r="M10" s="72">
        <f>'[2]20J ENTREE RESULTATS'!CD11</f>
        <v>3</v>
      </c>
      <c r="N10" s="73">
        <f>CHOOSE(A10,30,22,15,15,12,12,10,10,8,8,6,4)</f>
        <v>22</v>
      </c>
      <c r="O10" s="74">
        <f>IF(F10="","",SUM(I10,J10,N10))</f>
        <v>29</v>
      </c>
    </row>
    <row r="11" spans="1:15" ht="20.25" x14ac:dyDescent="0.3">
      <c r="A11" s="65">
        <f>'[2]20J ENTREE RESULTATS'!CF12</f>
        <v>3</v>
      </c>
      <c r="B11" s="66">
        <v>5</v>
      </c>
      <c r="C11" s="67" t="s">
        <v>52</v>
      </c>
      <c r="D11" s="67" t="s">
        <v>53</v>
      </c>
      <c r="E11" s="67" t="s">
        <v>22</v>
      </c>
      <c r="F11" s="68">
        <f>'[2]20J ENTREE RESULTATS'!BY12</f>
        <v>214</v>
      </c>
      <c r="G11" s="68">
        <f>'[2]20J ENTREE RESULTATS'!BZ12</f>
        <v>100</v>
      </c>
      <c r="H11" s="69">
        <f>'[2]20J ENTREE RESULTATS'!CA12</f>
        <v>18</v>
      </c>
      <c r="I11" s="68">
        <f>'[2]20J ENTREE RESULTATS'!CB12</f>
        <v>6</v>
      </c>
      <c r="J11" s="68">
        <f>'[2]20J ENTREE RESULTATS'!CC12</f>
        <v>1</v>
      </c>
      <c r="K11" s="70">
        <f>F11/G11</f>
        <v>2.14</v>
      </c>
      <c r="L11" s="71">
        <f>'[2]20J ENTREE RESULTATS'!CE12</f>
        <v>2.44</v>
      </c>
      <c r="M11" s="72">
        <f>'[2]20J ENTREE RESULTATS'!CD12</f>
        <v>4</v>
      </c>
      <c r="N11" s="73">
        <f>CHOOSE(A11,30,22,15,15,12,12,10,10,8,8,6,4)</f>
        <v>15</v>
      </c>
      <c r="O11" s="74">
        <f>IF(F11="","",SUM(I11,J11,N11))</f>
        <v>22</v>
      </c>
    </row>
    <row r="12" spans="1:15" ht="20.25" x14ac:dyDescent="0.3">
      <c r="A12" s="65">
        <f>'[2]20J ENTREE RESULTATS'!CF9</f>
        <v>3</v>
      </c>
      <c r="B12" s="66">
        <v>2</v>
      </c>
      <c r="C12" s="67" t="s">
        <v>34</v>
      </c>
      <c r="D12" s="67" t="s">
        <v>6</v>
      </c>
      <c r="E12" s="67" t="s">
        <v>22</v>
      </c>
      <c r="F12" s="68">
        <f>'[2]20J ENTREE RESULTATS'!BY9</f>
        <v>139</v>
      </c>
      <c r="G12" s="68">
        <f>'[2]20J ENTREE RESULTATS'!BZ9</f>
        <v>50</v>
      </c>
      <c r="H12" s="69">
        <f>'[2]20J ENTREE RESULTATS'!CA9</f>
        <v>28</v>
      </c>
      <c r="I12" s="68">
        <f>'[2]20J ENTREE RESULTATS'!CB9</f>
        <v>2</v>
      </c>
      <c r="J12" s="68">
        <f>'[2]20J ENTREE RESULTATS'!CC9</f>
        <v>2</v>
      </c>
      <c r="K12" s="70">
        <f>F12/G12</f>
        <v>2.78</v>
      </c>
      <c r="L12" s="71">
        <f>'[2]20J ENTREE RESULTATS'!CE9</f>
        <v>3.04</v>
      </c>
      <c r="M12" s="72">
        <f>'[2]20J ENTREE RESULTATS'!CD9</f>
        <v>2</v>
      </c>
      <c r="N12" s="73">
        <f>CHOOSE(A12,30,22,15,15,12,12,10,10,8,8,6,4)</f>
        <v>15</v>
      </c>
      <c r="O12" s="74">
        <f>IF(F12="","",SUM(I12,J12,N12))</f>
        <v>19</v>
      </c>
    </row>
    <row r="13" spans="1:15" ht="20.25" x14ac:dyDescent="0.3">
      <c r="A13" s="65">
        <f>'[2]20J ENTREE RESULTATS'!CF10</f>
        <v>5</v>
      </c>
      <c r="B13" s="66">
        <v>3</v>
      </c>
      <c r="C13" s="67" t="s">
        <v>49</v>
      </c>
      <c r="D13" s="67" t="s">
        <v>50</v>
      </c>
      <c r="E13" s="67" t="s">
        <v>22</v>
      </c>
      <c r="F13" s="68">
        <f>'[2]20J ENTREE RESULTATS'!BY10</f>
        <v>139</v>
      </c>
      <c r="G13" s="68">
        <f>'[2]20J ENTREE RESULTATS'!BZ10</f>
        <v>50</v>
      </c>
      <c r="H13" s="69">
        <f>'[2]20J ENTREE RESULTATS'!CA10</f>
        <v>23</v>
      </c>
      <c r="I13" s="68">
        <f>'[2]20J ENTREE RESULTATS'!CB10</f>
        <v>0</v>
      </c>
      <c r="J13" s="68">
        <f>'[2]20J ENTREE RESULTATS'!CC10</f>
        <v>2</v>
      </c>
      <c r="K13" s="70">
        <f>F13/G13</f>
        <v>2.78</v>
      </c>
      <c r="L13" s="71">
        <f>'[2]20J ENTREE RESULTATS'!CE10</f>
        <v>0</v>
      </c>
      <c r="M13" s="72">
        <f>'[2]20J ENTREE RESULTATS'!CD10</f>
        <v>2</v>
      </c>
      <c r="N13" s="73">
        <f>CHOOSE(A13,30,22,15,15,12,12,10,10,8,8,6,4)</f>
        <v>12</v>
      </c>
      <c r="O13" s="74">
        <f>IF(F13="","",SUM(I13,J13,N13))</f>
        <v>14</v>
      </c>
    </row>
    <row r="14" spans="1:15" ht="20.25" x14ac:dyDescent="0.3">
      <c r="A14" s="65">
        <f>'[2]20J ENTREE RESULTATS'!CF8</f>
        <v>5</v>
      </c>
      <c r="B14" s="66">
        <v>1</v>
      </c>
      <c r="C14" s="67" t="s">
        <v>28</v>
      </c>
      <c r="D14" s="67" t="s">
        <v>29</v>
      </c>
      <c r="E14" s="67" t="s">
        <v>22</v>
      </c>
      <c r="F14" s="68">
        <f>'[2]20J ENTREE RESULTATS'!BY8</f>
        <v>81</v>
      </c>
      <c r="G14" s="68">
        <f>'[2]20J ENTREE RESULTATS'!BZ8</f>
        <v>50</v>
      </c>
      <c r="H14" s="69">
        <f>'[2]20J ENTREE RESULTATS'!CA8</f>
        <v>9</v>
      </c>
      <c r="I14" s="68">
        <f>'[2]20J ENTREE RESULTATS'!CB8</f>
        <v>0</v>
      </c>
      <c r="J14" s="68">
        <f>'[2]20J ENTREE RESULTATS'!CC8</f>
        <v>0</v>
      </c>
      <c r="K14" s="70">
        <f>F14/G14</f>
        <v>1.62</v>
      </c>
      <c r="L14" s="71">
        <f>'[2]20J ENTREE RESULTATS'!CE8</f>
        <v>0</v>
      </c>
      <c r="M14" s="72">
        <f>'[2]20J ENTREE RESULTATS'!CD8</f>
        <v>2</v>
      </c>
      <c r="N14" s="73">
        <f>CHOOSE(A14,30,22,15,15,12,12,10,10,8,8,6,4)</f>
        <v>12</v>
      </c>
      <c r="O14" s="74">
        <f>IF(F14="","",SUM(I14,J14,N14))</f>
        <v>12</v>
      </c>
    </row>
    <row r="15" spans="1:15" ht="20.25" x14ac:dyDescent="0.3">
      <c r="A15" s="65">
        <f>'[2]20J ENTREE RESULTATS'!CF18</f>
        <v>7</v>
      </c>
      <c r="B15" s="66">
        <v>11</v>
      </c>
      <c r="C15" s="67" t="s">
        <v>58</v>
      </c>
      <c r="D15" s="67" t="s">
        <v>50</v>
      </c>
      <c r="E15" s="75" t="s">
        <v>22</v>
      </c>
      <c r="F15" s="68">
        <f>'[2]20J ENTREE RESULTATS'!BY18</f>
        <v>240</v>
      </c>
      <c r="G15" s="68">
        <f>'[2]20J ENTREE RESULTATS'!BZ18</f>
        <v>100</v>
      </c>
      <c r="H15" s="69">
        <f>'[2]20J ENTREE RESULTATS'!CA18</f>
        <v>24</v>
      </c>
      <c r="I15" s="68">
        <f>'[2]20J ENTREE RESULTATS'!CB18</f>
        <v>6</v>
      </c>
      <c r="J15" s="68">
        <f>'[2]20J ENTREE RESULTATS'!CC18</f>
        <v>2</v>
      </c>
      <c r="K15" s="70">
        <f>F15/G15</f>
        <v>2.4</v>
      </c>
      <c r="L15" s="71">
        <f>'[2]20J ENTREE RESULTATS'!CE18</f>
        <v>2.92</v>
      </c>
      <c r="M15" s="72">
        <f>'[2]20J ENTREE RESULTATS'!CD18</f>
        <v>4</v>
      </c>
      <c r="N15" s="73">
        <f>CHOOSE(A15,30,22,15,15,12,12,10,10,8,8,6,4)</f>
        <v>10</v>
      </c>
      <c r="O15" s="74">
        <f>IF(F15="","",SUM(I15,J15,N15))</f>
        <v>18</v>
      </c>
    </row>
    <row r="16" spans="1:15" ht="20.25" x14ac:dyDescent="0.3">
      <c r="A16" s="65">
        <f>'[2]20J ENTREE RESULTATS'!CF16</f>
        <v>7</v>
      </c>
      <c r="B16" s="66">
        <v>9</v>
      </c>
      <c r="C16" s="67" t="s">
        <v>59</v>
      </c>
      <c r="D16" s="67" t="s">
        <v>6</v>
      </c>
      <c r="E16" s="67" t="s">
        <v>22</v>
      </c>
      <c r="F16" s="68">
        <f>'[2]20J ENTREE RESULTATS'!BY16</f>
        <v>135</v>
      </c>
      <c r="G16" s="68">
        <f>'[2]20J ENTREE RESULTATS'!BZ16</f>
        <v>41</v>
      </c>
      <c r="H16" s="69">
        <f>'[2]20J ENTREE RESULTATS'!CA16</f>
        <v>17</v>
      </c>
      <c r="I16" s="68">
        <f>'[2]20J ENTREE RESULTATS'!CB16</f>
        <v>2</v>
      </c>
      <c r="J16" s="68">
        <f>'[2]20J ENTREE RESULTATS'!CC16</f>
        <v>2</v>
      </c>
      <c r="K16" s="70">
        <f>F16/G16</f>
        <v>3.2926829268292681</v>
      </c>
      <c r="L16" s="71">
        <f>'[2]20J ENTREE RESULTATS'!CE16</f>
        <v>5</v>
      </c>
      <c r="M16" s="72">
        <f>'[2]20J ENTREE RESULTATS'!CD16</f>
        <v>2</v>
      </c>
      <c r="N16" s="73">
        <f>CHOOSE(A16,30,22,15,15,12,12,10,10,8,8,6,4)</f>
        <v>10</v>
      </c>
      <c r="O16" s="74">
        <f>IF(F16="","",SUM(I16,J16,N16))</f>
        <v>14</v>
      </c>
    </row>
    <row r="17" spans="1:15" ht="20.25" x14ac:dyDescent="0.3">
      <c r="A17" s="65">
        <f>'[2]20J ENTREE RESULTATS'!CF14</f>
        <v>9</v>
      </c>
      <c r="B17" s="66">
        <v>7</v>
      </c>
      <c r="C17" s="67" t="s">
        <v>25</v>
      </c>
      <c r="D17" s="67" t="s">
        <v>26</v>
      </c>
      <c r="E17" s="67" t="s">
        <v>22</v>
      </c>
      <c r="F17" s="68">
        <f>'[2]20J ENTREE RESULTATS'!BY14</f>
        <v>89</v>
      </c>
      <c r="G17" s="68">
        <f>'[2]20J ENTREE RESULTATS'!BZ14</f>
        <v>50</v>
      </c>
      <c r="H17" s="69">
        <f>'[2]20J ENTREE RESULTATS'!CA14</f>
        <v>14</v>
      </c>
      <c r="I17" s="68">
        <f>'[2]20J ENTREE RESULTATS'!CB14</f>
        <v>0</v>
      </c>
      <c r="J17" s="68">
        <f>'[2]20J ENTREE RESULTATS'!CC14</f>
        <v>0</v>
      </c>
      <c r="K17" s="70">
        <f>F17/G17</f>
        <v>1.78</v>
      </c>
      <c r="L17" s="71">
        <f>'[2]20J ENTREE RESULTATS'!CE14</f>
        <v>0</v>
      </c>
      <c r="M17" s="72">
        <f>'[2]20J ENTREE RESULTATS'!CD14</f>
        <v>2</v>
      </c>
      <c r="N17" s="73">
        <f>CHOOSE(A17,30,22,15,15,12,12,10,10,8,8,6,4)</f>
        <v>8</v>
      </c>
      <c r="O17" s="74">
        <f>IF(F17="","",SUM(I17,J17,N17))</f>
        <v>8</v>
      </c>
    </row>
    <row r="18" spans="1:15" ht="20.25" x14ac:dyDescent="0.3">
      <c r="A18" s="65">
        <f>'[2]20J ENTREE RESULTATS'!CF15</f>
        <v>9</v>
      </c>
      <c r="B18" s="66">
        <v>8</v>
      </c>
      <c r="C18" s="67" t="s">
        <v>54</v>
      </c>
      <c r="D18" s="67" t="s">
        <v>53</v>
      </c>
      <c r="E18" s="67" t="s">
        <v>22</v>
      </c>
      <c r="F18" s="68">
        <f>'[2]20J ENTREE RESULTATS'!BY15</f>
        <v>51</v>
      </c>
      <c r="G18" s="68">
        <f>'[2]20J ENTREE RESULTATS'!BZ15</f>
        <v>41</v>
      </c>
      <c r="H18" s="69">
        <f>'[2]20J ENTREE RESULTATS'!CA15</f>
        <v>7</v>
      </c>
      <c r="I18" s="68">
        <f>'[2]20J ENTREE RESULTATS'!CB15</f>
        <v>0</v>
      </c>
      <c r="J18" s="68">
        <f>'[2]20J ENTREE RESULTATS'!CC15</f>
        <v>0</v>
      </c>
      <c r="K18" s="70">
        <f>F18/G18</f>
        <v>1.2439024390243902</v>
      </c>
      <c r="L18" s="71">
        <f>'[2]20J ENTREE RESULTATS'!CE15</f>
        <v>0</v>
      </c>
      <c r="M18" s="72">
        <f>'[2]20J ENTREE RESULTATS'!CD15</f>
        <v>2</v>
      </c>
      <c r="N18" s="73">
        <f>CHOOSE(A18,30,22,15,15,12,12,10,10,8,8,6,4)</f>
        <v>8</v>
      </c>
      <c r="O18" s="74">
        <f>IF(F18="","",SUM(I18,J18,N18))</f>
        <v>8</v>
      </c>
    </row>
    <row r="19" spans="1:15" ht="20.25" x14ac:dyDescent="0.3">
      <c r="A19" s="65">
        <f>'[2]20J ENTREE RESULTATS'!CF17</f>
        <v>11</v>
      </c>
      <c r="B19" s="66">
        <v>10</v>
      </c>
      <c r="C19" s="67" t="s">
        <v>60</v>
      </c>
      <c r="D19" s="67" t="s">
        <v>53</v>
      </c>
      <c r="E19" s="67" t="s">
        <v>22</v>
      </c>
      <c r="F19" s="68">
        <f>'[2]20J ENTREE RESULTATS'!BY17</f>
        <v>136</v>
      </c>
      <c r="G19" s="68">
        <f>'[2]20J ENTREE RESULTATS'!BZ17</f>
        <v>48</v>
      </c>
      <c r="H19" s="69">
        <f>'[2]20J ENTREE RESULTATS'!CA17</f>
        <v>28</v>
      </c>
      <c r="I19" s="68">
        <f>'[2]20J ENTREE RESULTATS'!CB17</f>
        <v>2</v>
      </c>
      <c r="J19" s="68">
        <f>'[2]20J ENTREE RESULTATS'!CC17</f>
        <v>1</v>
      </c>
      <c r="K19" s="70">
        <f>F19/G19</f>
        <v>2.8333333333333335</v>
      </c>
      <c r="L19" s="71">
        <f>'[2]20J ENTREE RESULTATS'!CE17</f>
        <v>3.4782608695652173</v>
      </c>
      <c r="M19" s="72">
        <f>'[2]20J ENTREE RESULTATS'!CD17</f>
        <v>2</v>
      </c>
      <c r="N19" s="73">
        <f>CHOOSE(A19,30,22,15,15,12,12,10,10,8,8,6,4)</f>
        <v>6</v>
      </c>
      <c r="O19" s="74">
        <f>IF(F19="","",SUM(I19,J19,N19))</f>
        <v>9</v>
      </c>
    </row>
    <row r="20" spans="1:15" ht="20.25" x14ac:dyDescent="0.3">
      <c r="A20" s="65">
        <f>'[2]20J ENTREE RESULTATS'!CF19</f>
        <v>12</v>
      </c>
      <c r="B20" s="66">
        <v>12</v>
      </c>
      <c r="C20" s="67" t="s">
        <v>40</v>
      </c>
      <c r="D20" s="67" t="s">
        <v>55</v>
      </c>
      <c r="E20" s="76" t="s">
        <v>27</v>
      </c>
      <c r="F20" s="68">
        <f>'[2]20J ENTREE RESULTATS'!BY19</f>
        <v>81</v>
      </c>
      <c r="G20" s="68">
        <f>'[2]20J ENTREE RESULTATS'!BZ19</f>
        <v>48</v>
      </c>
      <c r="H20" s="69">
        <f>'[2]20J ENTREE RESULTATS'!CA19</f>
        <v>12</v>
      </c>
      <c r="I20" s="68">
        <f>'[2]20J ENTREE RESULTATS'!CB19</f>
        <v>0</v>
      </c>
      <c r="J20" s="68">
        <f>'[2]20J ENTREE RESULTATS'!CC19</f>
        <v>0</v>
      </c>
      <c r="K20" s="70">
        <f>F20/G20</f>
        <v>1.6875</v>
      </c>
      <c r="L20" s="71">
        <f>'[2]20J ENTREE RESULTATS'!CE19</f>
        <v>0</v>
      </c>
      <c r="M20" s="72">
        <f>'[2]20J ENTREE RESULTATS'!CD19</f>
        <v>2</v>
      </c>
      <c r="N20" s="73">
        <f>CHOOSE(A20,30,22,15,15,12,12,10,10,8,8,6,4)</f>
        <v>4</v>
      </c>
      <c r="O20" s="74">
        <f>IF(F20="","",SUM(I20,J20,N20))</f>
        <v>4</v>
      </c>
    </row>
  </sheetData>
  <sortState ref="A9:O20">
    <sortCondition ref="A9:A20"/>
    <sortCondition descending="1" ref="O9:O20"/>
    <sortCondition descending="1" ref="K9:K20"/>
  </sortState>
  <mergeCells count="11">
    <mergeCell ref="A1:O1"/>
    <mergeCell ref="A2:O2"/>
    <mergeCell ref="A4:D4"/>
    <mergeCell ref="M4:O4"/>
    <mergeCell ref="E4:I4"/>
    <mergeCell ref="J4:L4"/>
    <mergeCell ref="A6:D6"/>
    <mergeCell ref="E6:G6"/>
    <mergeCell ref="H6:I6"/>
    <mergeCell ref="J6:L6"/>
    <mergeCell ref="M6:O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24" sqref="C24"/>
    </sheetView>
  </sheetViews>
  <sheetFormatPr baseColWidth="10" defaultRowHeight="15" x14ac:dyDescent="0.25"/>
  <cols>
    <col min="1" max="1" width="16.7109375" customWidth="1"/>
    <col min="2" max="2" width="14.5703125" customWidth="1"/>
    <col min="3" max="3" width="19.140625" customWidth="1"/>
    <col min="4" max="4" width="16" customWidth="1"/>
  </cols>
  <sheetData>
    <row r="1" spans="1:15" s="2" customFormat="1" ht="23.25" x14ac:dyDescent="0.3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s="4" customFormat="1" ht="18.75" x14ac:dyDescent="0.3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8.75" thickBot="1" x14ac:dyDescent="0.3">
      <c r="A3" s="125"/>
      <c r="B3" s="125"/>
      <c r="C3" s="121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7.25" thickTop="1" thickBot="1" x14ac:dyDescent="0.3">
      <c r="A4" s="97" t="s">
        <v>2</v>
      </c>
      <c r="B4" s="98"/>
      <c r="C4" s="98"/>
      <c r="D4" s="99"/>
      <c r="E4" s="100" t="s">
        <v>3</v>
      </c>
      <c r="F4" s="98"/>
      <c r="G4" s="98"/>
      <c r="H4" s="98"/>
      <c r="I4" s="99"/>
      <c r="J4" s="100" t="s">
        <v>4</v>
      </c>
      <c r="K4" s="98"/>
      <c r="L4" s="99"/>
      <c r="M4" s="100" t="s">
        <v>5</v>
      </c>
      <c r="N4" s="98"/>
      <c r="O4" s="101"/>
    </row>
    <row r="5" spans="1:15" ht="19.5" thickTop="1" thickBot="1" x14ac:dyDescent="0.3">
      <c r="A5" s="89" t="s">
        <v>26</v>
      </c>
      <c r="B5" s="90"/>
      <c r="C5" s="90"/>
      <c r="D5" s="91"/>
      <c r="E5" s="92" t="s">
        <v>63</v>
      </c>
      <c r="F5" s="90"/>
      <c r="G5" s="91"/>
      <c r="H5" s="92" t="s">
        <v>22</v>
      </c>
      <c r="I5" s="91"/>
      <c r="J5" s="117">
        <v>40944</v>
      </c>
      <c r="K5" s="118"/>
      <c r="L5" s="119"/>
      <c r="M5" s="92" t="s">
        <v>44</v>
      </c>
      <c r="N5" s="90"/>
      <c r="O5" s="96"/>
    </row>
    <row r="6" spans="1:15" ht="36" customHeight="1" thickTop="1" thickBot="1" x14ac:dyDescent="0.3">
      <c r="A6" s="53"/>
      <c r="B6" s="53"/>
      <c r="C6" s="54"/>
      <c r="D6" s="54"/>
      <c r="E6" s="54"/>
      <c r="F6" s="54"/>
      <c r="G6" s="53"/>
      <c r="H6" s="53"/>
      <c r="I6" s="53"/>
      <c r="J6" s="53"/>
      <c r="K6" s="53"/>
      <c r="L6" s="53"/>
      <c r="M6" s="53"/>
      <c r="N6" s="53"/>
      <c r="O6" s="53"/>
    </row>
    <row r="7" spans="1:15" ht="25.5" x14ac:dyDescent="0.25">
      <c r="A7" s="124" t="s">
        <v>7</v>
      </c>
      <c r="B7" s="56" t="s">
        <v>43</v>
      </c>
      <c r="C7" s="57" t="s">
        <v>8</v>
      </c>
      <c r="D7" s="57" t="s">
        <v>9</v>
      </c>
      <c r="E7" s="58" t="s">
        <v>10</v>
      </c>
      <c r="F7" s="59" t="s">
        <v>11</v>
      </c>
      <c r="G7" s="60" t="s">
        <v>12</v>
      </c>
      <c r="H7" s="109" t="s">
        <v>13</v>
      </c>
      <c r="I7" s="59" t="s">
        <v>14</v>
      </c>
      <c r="J7" s="59" t="s">
        <v>15</v>
      </c>
      <c r="K7" s="127" t="s">
        <v>16</v>
      </c>
      <c r="L7" s="59" t="s">
        <v>17</v>
      </c>
      <c r="M7" s="62" t="s">
        <v>18</v>
      </c>
      <c r="N7" s="63" t="s">
        <v>19</v>
      </c>
      <c r="O7" s="115" t="s">
        <v>20</v>
      </c>
    </row>
    <row r="8" spans="1:15" ht="20.25" x14ac:dyDescent="0.3">
      <c r="A8" s="123">
        <v>1</v>
      </c>
      <c r="B8" s="122">
        <v>5</v>
      </c>
      <c r="C8" s="108" t="s">
        <v>25</v>
      </c>
      <c r="D8" s="108" t="s">
        <v>26</v>
      </c>
      <c r="E8" s="108" t="s">
        <v>22</v>
      </c>
      <c r="F8" s="120">
        <v>239</v>
      </c>
      <c r="G8" s="120">
        <v>63</v>
      </c>
      <c r="H8" s="110">
        <v>23</v>
      </c>
      <c r="I8" s="120">
        <v>6</v>
      </c>
      <c r="J8" s="120">
        <v>4</v>
      </c>
      <c r="K8" s="111">
        <v>3.7936507936507935</v>
      </c>
      <c r="L8" s="112">
        <v>5.7142857142857144</v>
      </c>
      <c r="M8" s="113">
        <v>3</v>
      </c>
      <c r="N8" s="114">
        <v>30</v>
      </c>
      <c r="O8" s="116">
        <v>40</v>
      </c>
    </row>
    <row r="9" spans="1:15" ht="20.25" x14ac:dyDescent="0.3">
      <c r="A9" s="123">
        <v>2</v>
      </c>
      <c r="B9" s="122">
        <v>3</v>
      </c>
      <c r="C9" s="108" t="s">
        <v>34</v>
      </c>
      <c r="D9" s="108" t="s">
        <v>6</v>
      </c>
      <c r="E9" s="108" t="s">
        <v>22</v>
      </c>
      <c r="F9" s="120">
        <v>236</v>
      </c>
      <c r="G9" s="120">
        <v>74</v>
      </c>
      <c r="H9" s="110">
        <v>15</v>
      </c>
      <c r="I9" s="120">
        <v>4</v>
      </c>
      <c r="J9" s="120">
        <v>3</v>
      </c>
      <c r="K9" s="111">
        <v>3.189189189189189</v>
      </c>
      <c r="L9" s="112">
        <v>3.2</v>
      </c>
      <c r="M9" s="113">
        <v>3</v>
      </c>
      <c r="N9" s="114">
        <v>22</v>
      </c>
      <c r="O9" s="116">
        <v>29</v>
      </c>
    </row>
    <row r="10" spans="1:15" ht="20.25" x14ac:dyDescent="0.3">
      <c r="A10" s="123">
        <v>3</v>
      </c>
      <c r="B10" s="122">
        <v>2</v>
      </c>
      <c r="C10" s="108" t="s">
        <v>23</v>
      </c>
      <c r="D10" s="108" t="s">
        <v>24</v>
      </c>
      <c r="E10" s="108" t="s">
        <v>22</v>
      </c>
      <c r="F10" s="120">
        <v>153</v>
      </c>
      <c r="G10" s="120">
        <v>39</v>
      </c>
      <c r="H10" s="110">
        <v>22</v>
      </c>
      <c r="I10" s="120">
        <v>2</v>
      </c>
      <c r="J10" s="120">
        <v>3</v>
      </c>
      <c r="K10" s="111">
        <v>3.9230769230769229</v>
      </c>
      <c r="L10" s="112">
        <v>5.7142857142857144</v>
      </c>
      <c r="M10" s="113">
        <v>2</v>
      </c>
      <c r="N10" s="114">
        <v>15</v>
      </c>
      <c r="O10" s="116">
        <v>20</v>
      </c>
    </row>
    <row r="11" spans="1:15" ht="20.25" x14ac:dyDescent="0.3">
      <c r="A11" s="123">
        <v>3</v>
      </c>
      <c r="B11" s="122">
        <v>4</v>
      </c>
      <c r="C11" s="108" t="s">
        <v>52</v>
      </c>
      <c r="D11" s="108" t="s">
        <v>53</v>
      </c>
      <c r="E11" s="108" t="s">
        <v>22</v>
      </c>
      <c r="F11" s="120">
        <v>80</v>
      </c>
      <c r="G11" s="120">
        <v>50</v>
      </c>
      <c r="H11" s="110">
        <v>11</v>
      </c>
      <c r="I11" s="120">
        <v>2</v>
      </c>
      <c r="J11" s="120">
        <v>0</v>
      </c>
      <c r="K11" s="111">
        <v>1.6</v>
      </c>
      <c r="L11" s="112">
        <v>1.76</v>
      </c>
      <c r="M11" s="113">
        <v>2</v>
      </c>
      <c r="N11" s="114">
        <v>15</v>
      </c>
      <c r="O11" s="116">
        <v>17</v>
      </c>
    </row>
    <row r="12" spans="1:15" ht="20.25" x14ac:dyDescent="0.3">
      <c r="A12" s="123">
        <v>5</v>
      </c>
      <c r="B12" s="122">
        <v>6</v>
      </c>
      <c r="C12" s="108" t="s">
        <v>59</v>
      </c>
      <c r="D12" s="108" t="s">
        <v>6</v>
      </c>
      <c r="E12" s="108" t="s">
        <v>22</v>
      </c>
      <c r="F12" s="120">
        <v>123</v>
      </c>
      <c r="G12" s="120">
        <v>39</v>
      </c>
      <c r="H12" s="110">
        <v>16</v>
      </c>
      <c r="I12" s="120">
        <v>0</v>
      </c>
      <c r="J12" s="120">
        <v>2</v>
      </c>
      <c r="K12" s="111">
        <v>3.1538461538461537</v>
      </c>
      <c r="L12" s="112">
        <v>0</v>
      </c>
      <c r="M12" s="113">
        <v>2</v>
      </c>
      <c r="N12" s="114">
        <v>12</v>
      </c>
      <c r="O12" s="116">
        <v>14</v>
      </c>
    </row>
    <row r="13" spans="1:15" ht="20.25" x14ac:dyDescent="0.3">
      <c r="A13" s="123">
        <v>5</v>
      </c>
      <c r="B13" s="122">
        <v>1</v>
      </c>
      <c r="C13" s="108" t="s">
        <v>28</v>
      </c>
      <c r="D13" s="108" t="s">
        <v>29</v>
      </c>
      <c r="E13" s="108" t="s">
        <v>22</v>
      </c>
      <c r="F13" s="120">
        <v>98</v>
      </c>
      <c r="G13" s="120">
        <v>39</v>
      </c>
      <c r="H13" s="110">
        <v>18</v>
      </c>
      <c r="I13" s="120">
        <v>0</v>
      </c>
      <c r="J13" s="120">
        <v>1</v>
      </c>
      <c r="K13" s="111">
        <v>2.5128205128205128</v>
      </c>
      <c r="L13" s="112">
        <v>0</v>
      </c>
      <c r="M13" s="113">
        <v>2</v>
      </c>
      <c r="N13" s="114">
        <v>12</v>
      </c>
      <c r="O13" s="116">
        <v>13</v>
      </c>
    </row>
  </sheetData>
  <sortState ref="B8:O16">
    <sortCondition ref="B8:B16"/>
  </sortState>
  <mergeCells count="11">
    <mergeCell ref="A5:D5"/>
    <mergeCell ref="J4:L4"/>
    <mergeCell ref="J5:L5"/>
    <mergeCell ref="A2:O2"/>
    <mergeCell ref="M4:O4"/>
    <mergeCell ref="M5:O5"/>
    <mergeCell ref="A1:O1"/>
    <mergeCell ref="H5:I5"/>
    <mergeCell ref="E5:G5"/>
    <mergeCell ref="E4:I4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80" zoomScaleNormal="80" workbookViewId="0">
      <selection activeCell="B27" sqref="B27"/>
    </sheetView>
  </sheetViews>
  <sheetFormatPr baseColWidth="10" defaultRowHeight="15" x14ac:dyDescent="0.25"/>
  <cols>
    <col min="1" max="1" width="17.85546875" customWidth="1"/>
    <col min="2" max="2" width="29.85546875" customWidth="1"/>
    <col min="3" max="3" width="19.85546875" customWidth="1"/>
    <col min="4" max="6" width="11.42578125" style="145"/>
    <col min="8" max="10" width="11.42578125" style="145"/>
    <col min="12" max="12" width="13" style="145" customWidth="1"/>
    <col min="13" max="13" width="14.28515625" customWidth="1"/>
    <col min="14" max="14" width="28.28515625" customWidth="1"/>
    <col min="15" max="15" width="11.42578125" style="145"/>
  </cols>
  <sheetData>
    <row r="1" spans="1:15" ht="23.25" x14ac:dyDescent="0.35">
      <c r="A1" s="102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29"/>
    </row>
    <row r="2" spans="1:15" ht="18.75" x14ac:dyDescent="0.3">
      <c r="A2" s="105" t="s">
        <v>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30"/>
    </row>
    <row r="4" spans="1:15" ht="17.25" customHeight="1" x14ac:dyDescent="0.25"/>
    <row r="5" spans="1:15" ht="45.75" customHeight="1" x14ac:dyDescent="0.35">
      <c r="A5" s="6" t="s">
        <v>45</v>
      </c>
      <c r="B5" s="7" t="s">
        <v>8</v>
      </c>
      <c r="C5" s="7" t="s">
        <v>9</v>
      </c>
      <c r="D5" s="148" t="s">
        <v>10</v>
      </c>
      <c r="E5" s="137" t="s">
        <v>11</v>
      </c>
      <c r="F5" s="137" t="s">
        <v>12</v>
      </c>
      <c r="G5" s="135" t="s">
        <v>13</v>
      </c>
      <c r="H5" s="137" t="s">
        <v>14</v>
      </c>
      <c r="I5" s="137" t="s">
        <v>15</v>
      </c>
      <c r="J5" s="152" t="s">
        <v>16</v>
      </c>
      <c r="K5" s="139" t="s">
        <v>17</v>
      </c>
      <c r="L5" s="137" t="s">
        <v>18</v>
      </c>
      <c r="M5" s="132" t="s">
        <v>65</v>
      </c>
      <c r="N5" s="6" t="s">
        <v>64</v>
      </c>
    </row>
    <row r="6" spans="1:15" ht="28.5" x14ac:dyDescent="0.45">
      <c r="A6" s="141">
        <v>1</v>
      </c>
      <c r="B6" s="134" t="s">
        <v>23</v>
      </c>
      <c r="C6" s="3" t="s">
        <v>24</v>
      </c>
      <c r="D6" s="149" t="s">
        <v>22</v>
      </c>
      <c r="E6" s="147">
        <v>626</v>
      </c>
      <c r="F6" s="147">
        <v>211</v>
      </c>
      <c r="G6" s="136">
        <v>28</v>
      </c>
      <c r="H6" s="147">
        <v>12</v>
      </c>
      <c r="I6" s="147">
        <v>8</v>
      </c>
      <c r="J6" s="153">
        <v>2.9668246445497632</v>
      </c>
      <c r="K6" s="138">
        <v>5.7142857142857144</v>
      </c>
      <c r="L6" s="147">
        <v>9</v>
      </c>
      <c r="M6" s="133">
        <v>77</v>
      </c>
      <c r="N6" s="144">
        <v>64</v>
      </c>
      <c r="O6" s="154" t="s">
        <v>67</v>
      </c>
    </row>
    <row r="7" spans="1:15" ht="28.5" x14ac:dyDescent="0.45">
      <c r="A7" s="141">
        <v>2</v>
      </c>
      <c r="B7" s="134" t="s">
        <v>34</v>
      </c>
      <c r="C7" s="3" t="s">
        <v>6</v>
      </c>
      <c r="D7" s="149" t="s">
        <v>22</v>
      </c>
      <c r="E7" s="147">
        <v>680</v>
      </c>
      <c r="F7" s="147">
        <v>245</v>
      </c>
      <c r="G7" s="136">
        <v>28</v>
      </c>
      <c r="H7" s="147">
        <v>14</v>
      </c>
      <c r="I7" s="147">
        <v>8</v>
      </c>
      <c r="J7" s="153">
        <v>2.7755102040816326</v>
      </c>
      <c r="K7" s="140">
        <v>3.2</v>
      </c>
      <c r="L7" s="147">
        <v>10</v>
      </c>
      <c r="M7" s="143">
        <v>81</v>
      </c>
      <c r="N7" s="131">
        <v>62</v>
      </c>
      <c r="O7" s="154" t="s">
        <v>67</v>
      </c>
    </row>
    <row r="8" spans="1:15" ht="28.5" x14ac:dyDescent="0.45">
      <c r="A8" s="141">
        <v>3</v>
      </c>
      <c r="B8" s="134" t="s">
        <v>28</v>
      </c>
      <c r="C8" s="3" t="s">
        <v>29</v>
      </c>
      <c r="D8" s="149" t="s">
        <v>22</v>
      </c>
      <c r="E8" s="147">
        <v>563</v>
      </c>
      <c r="F8" s="147">
        <v>190</v>
      </c>
      <c r="G8" s="142">
        <v>36</v>
      </c>
      <c r="H8" s="147">
        <v>10</v>
      </c>
      <c r="I8" s="147">
        <v>8</v>
      </c>
      <c r="J8" s="153">
        <v>2.9631578947368422</v>
      </c>
      <c r="K8" s="140">
        <v>5</v>
      </c>
      <c r="L8" s="147">
        <v>9</v>
      </c>
      <c r="M8" s="133">
        <v>72</v>
      </c>
      <c r="N8" s="131">
        <v>60</v>
      </c>
      <c r="O8" s="154" t="s">
        <v>67</v>
      </c>
    </row>
    <row r="9" spans="1:15" ht="28.5" x14ac:dyDescent="0.45">
      <c r="A9" s="141">
        <v>4</v>
      </c>
      <c r="B9" s="134" t="s">
        <v>25</v>
      </c>
      <c r="C9" s="3" t="s">
        <v>26</v>
      </c>
      <c r="D9" s="149" t="s">
        <v>22</v>
      </c>
      <c r="E9" s="147">
        <v>438</v>
      </c>
      <c r="F9" s="147">
        <v>163</v>
      </c>
      <c r="G9" s="136">
        <v>23</v>
      </c>
      <c r="H9" s="147">
        <v>8</v>
      </c>
      <c r="I9" s="147">
        <v>5</v>
      </c>
      <c r="J9" s="153">
        <v>2.6871165644171779</v>
      </c>
      <c r="K9" s="138">
        <v>5.7142857142857144</v>
      </c>
      <c r="L9" s="147">
        <v>7</v>
      </c>
      <c r="M9" s="133">
        <v>61</v>
      </c>
      <c r="N9" s="131">
        <v>53</v>
      </c>
      <c r="O9" s="154" t="s">
        <v>67</v>
      </c>
    </row>
    <row r="10" spans="1:15" ht="28.5" x14ac:dyDescent="0.45">
      <c r="A10" s="141">
        <v>5</v>
      </c>
      <c r="B10" s="134" t="s">
        <v>52</v>
      </c>
      <c r="C10" s="3" t="s">
        <v>53</v>
      </c>
      <c r="D10" s="149" t="s">
        <v>22</v>
      </c>
      <c r="E10" s="147">
        <v>414</v>
      </c>
      <c r="F10" s="147">
        <v>188</v>
      </c>
      <c r="G10" s="136">
        <v>18</v>
      </c>
      <c r="H10" s="147">
        <v>8</v>
      </c>
      <c r="I10" s="147">
        <v>3</v>
      </c>
      <c r="J10" s="153">
        <v>2.2021276595744679</v>
      </c>
      <c r="K10" s="140">
        <v>2.44</v>
      </c>
      <c r="L10" s="147">
        <v>8</v>
      </c>
      <c r="M10" s="133">
        <v>53</v>
      </c>
      <c r="N10" s="131">
        <v>39</v>
      </c>
      <c r="O10" s="154" t="s">
        <v>67</v>
      </c>
    </row>
    <row r="11" spans="1:15" ht="28.5" x14ac:dyDescent="0.45">
      <c r="A11" s="141">
        <v>6</v>
      </c>
      <c r="B11" s="134" t="s">
        <v>49</v>
      </c>
      <c r="C11" s="3" t="s">
        <v>50</v>
      </c>
      <c r="D11" s="149" t="s">
        <v>22</v>
      </c>
      <c r="E11" s="147">
        <v>291</v>
      </c>
      <c r="F11" s="147">
        <v>95</v>
      </c>
      <c r="G11" s="136">
        <v>28</v>
      </c>
      <c r="H11" s="147">
        <v>2</v>
      </c>
      <c r="I11" s="147">
        <v>4</v>
      </c>
      <c r="J11" s="153">
        <v>3.0631578947368423</v>
      </c>
      <c r="K11" s="140">
        <v>3.6363636363636362</v>
      </c>
      <c r="L11" s="147">
        <v>4</v>
      </c>
      <c r="M11" s="133">
        <v>33</v>
      </c>
      <c r="N11" s="131">
        <v>33</v>
      </c>
      <c r="O11" s="154" t="s">
        <v>67</v>
      </c>
    </row>
    <row r="12" spans="1:15" ht="28.5" x14ac:dyDescent="0.45">
      <c r="A12" s="141">
        <v>7</v>
      </c>
      <c r="B12" s="134" t="s">
        <v>59</v>
      </c>
      <c r="C12" s="3" t="s">
        <v>6</v>
      </c>
      <c r="D12" s="149" t="s">
        <v>22</v>
      </c>
      <c r="E12" s="147">
        <v>258</v>
      </c>
      <c r="F12" s="147">
        <v>80</v>
      </c>
      <c r="G12" s="136">
        <v>17</v>
      </c>
      <c r="H12" s="147">
        <v>2</v>
      </c>
      <c r="I12" s="147">
        <v>4</v>
      </c>
      <c r="J12" s="146">
        <v>3.2250000000000001</v>
      </c>
      <c r="K12" s="140">
        <v>5</v>
      </c>
      <c r="L12" s="147">
        <v>4</v>
      </c>
      <c r="M12" s="133">
        <v>28</v>
      </c>
      <c r="N12" s="131">
        <v>28</v>
      </c>
      <c r="O12" s="151"/>
    </row>
    <row r="13" spans="1:15" ht="28.5" x14ac:dyDescent="0.45">
      <c r="A13" s="141">
        <v>8</v>
      </c>
      <c r="B13" s="134" t="s">
        <v>54</v>
      </c>
      <c r="C13" s="3" t="s">
        <v>53</v>
      </c>
      <c r="D13" s="149" t="s">
        <v>22</v>
      </c>
      <c r="E13" s="147">
        <v>122</v>
      </c>
      <c r="F13" s="147">
        <v>91</v>
      </c>
      <c r="G13" s="136">
        <v>7</v>
      </c>
      <c r="H13" s="147">
        <v>2</v>
      </c>
      <c r="I13" s="147">
        <v>0</v>
      </c>
      <c r="J13" s="153">
        <v>1.3406593406593406</v>
      </c>
      <c r="K13" s="140">
        <v>1.44</v>
      </c>
      <c r="L13" s="147">
        <v>4</v>
      </c>
      <c r="M13" s="133">
        <v>20</v>
      </c>
      <c r="N13" s="131">
        <v>20</v>
      </c>
    </row>
    <row r="14" spans="1:15" ht="28.5" x14ac:dyDescent="0.45">
      <c r="A14" s="141">
        <v>9</v>
      </c>
      <c r="B14" s="134" t="s">
        <v>58</v>
      </c>
      <c r="C14" s="3" t="s">
        <v>50</v>
      </c>
      <c r="D14" s="149" t="s">
        <v>22</v>
      </c>
      <c r="E14" s="147">
        <v>240</v>
      </c>
      <c r="F14" s="147">
        <v>100</v>
      </c>
      <c r="G14" s="136">
        <v>24</v>
      </c>
      <c r="H14" s="147">
        <v>6</v>
      </c>
      <c r="I14" s="147">
        <v>2</v>
      </c>
      <c r="J14" s="153">
        <v>2.4</v>
      </c>
      <c r="K14" s="140">
        <v>2.92</v>
      </c>
      <c r="L14" s="147">
        <v>4</v>
      </c>
      <c r="M14" s="133">
        <v>18</v>
      </c>
      <c r="N14" s="131">
        <v>18</v>
      </c>
    </row>
    <row r="15" spans="1:15" ht="28.5" x14ac:dyDescent="0.45">
      <c r="A15" s="141">
        <v>10</v>
      </c>
      <c r="B15" s="134" t="s">
        <v>40</v>
      </c>
      <c r="C15" s="3" t="s">
        <v>55</v>
      </c>
      <c r="D15" s="150" t="s">
        <v>27</v>
      </c>
      <c r="E15" s="147">
        <v>173</v>
      </c>
      <c r="F15" s="147">
        <v>89</v>
      </c>
      <c r="G15" s="136">
        <v>17</v>
      </c>
      <c r="H15" s="147">
        <v>0</v>
      </c>
      <c r="I15" s="147">
        <v>1</v>
      </c>
      <c r="J15" s="153">
        <v>1.9438202247191012</v>
      </c>
      <c r="K15" s="140">
        <v>0</v>
      </c>
      <c r="L15" s="147">
        <v>4</v>
      </c>
      <c r="M15" s="133">
        <v>13</v>
      </c>
      <c r="N15" s="131">
        <v>13</v>
      </c>
    </row>
    <row r="16" spans="1:15" ht="28.5" x14ac:dyDescent="0.45">
      <c r="A16" s="141">
        <v>11</v>
      </c>
      <c r="B16" s="134" t="s">
        <v>60</v>
      </c>
      <c r="C16" s="3" t="s">
        <v>53</v>
      </c>
      <c r="D16" s="149" t="s">
        <v>22</v>
      </c>
      <c r="E16" s="147">
        <v>136</v>
      </c>
      <c r="F16" s="147">
        <v>48</v>
      </c>
      <c r="G16" s="136">
        <v>28</v>
      </c>
      <c r="H16" s="147">
        <v>2</v>
      </c>
      <c r="I16" s="147">
        <v>1</v>
      </c>
      <c r="J16" s="153">
        <v>2.8333333333333335</v>
      </c>
      <c r="K16" s="140">
        <v>3.4782608695652173</v>
      </c>
      <c r="L16" s="147">
        <v>2</v>
      </c>
      <c r="M16" s="133">
        <v>9</v>
      </c>
      <c r="N16" s="131">
        <v>9</v>
      </c>
    </row>
    <row r="17" spans="1:14" ht="28.5" x14ac:dyDescent="0.45">
      <c r="A17" s="141">
        <v>12</v>
      </c>
      <c r="B17" s="134" t="s">
        <v>56</v>
      </c>
      <c r="C17" s="3" t="s">
        <v>57</v>
      </c>
      <c r="D17" s="150" t="s">
        <v>27</v>
      </c>
      <c r="E17" s="147">
        <v>79</v>
      </c>
      <c r="F17" s="147">
        <v>50</v>
      </c>
      <c r="G17" s="136">
        <v>12</v>
      </c>
      <c r="H17" s="147">
        <v>0</v>
      </c>
      <c r="I17" s="147">
        <v>0</v>
      </c>
      <c r="J17" s="153">
        <v>1.58</v>
      </c>
      <c r="K17" s="140">
        <v>0</v>
      </c>
      <c r="L17" s="147">
        <v>2</v>
      </c>
      <c r="M17" s="133">
        <v>8</v>
      </c>
      <c r="N17" s="131">
        <v>8</v>
      </c>
    </row>
    <row r="18" spans="1:14" ht="23.25" x14ac:dyDescent="0.35">
      <c r="A18" s="128" t="s">
        <v>61</v>
      </c>
      <c r="B18" s="3" t="s">
        <v>32</v>
      </c>
      <c r="C18" s="3" t="s">
        <v>51</v>
      </c>
      <c r="D18" s="149" t="s">
        <v>22</v>
      </c>
      <c r="E18" s="147">
        <v>330</v>
      </c>
      <c r="F18" s="147">
        <v>122</v>
      </c>
      <c r="G18" s="136">
        <v>19</v>
      </c>
      <c r="H18" s="147">
        <v>6</v>
      </c>
      <c r="I18" s="147">
        <v>4</v>
      </c>
      <c r="J18" s="153">
        <v>2.7049180327868854</v>
      </c>
      <c r="K18" s="140">
        <v>3.2</v>
      </c>
      <c r="L18" s="147">
        <v>5</v>
      </c>
      <c r="M18" s="133">
        <v>47</v>
      </c>
      <c r="N18" s="131">
        <v>47</v>
      </c>
    </row>
    <row r="21" spans="1:14" ht="18.75" x14ac:dyDescent="0.3">
      <c r="M21" s="4" t="s">
        <v>66</v>
      </c>
    </row>
  </sheetData>
  <sortState ref="B6:N17">
    <sortCondition descending="1" ref="N6:N17"/>
    <sortCondition descending="1" ref="J6:J17"/>
  </sortState>
  <mergeCells count="2">
    <mergeCell ref="A1:M1"/>
    <mergeCell ref="A2:M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4" workbookViewId="0">
      <selection activeCell="B7" sqref="B7:M7"/>
    </sheetView>
  </sheetViews>
  <sheetFormatPr baseColWidth="10" defaultRowHeight="15" x14ac:dyDescent="0.25"/>
  <cols>
    <col min="1" max="1" width="16" customWidth="1"/>
    <col min="2" max="2" width="22" customWidth="1"/>
    <col min="3" max="3" width="16.42578125" customWidth="1"/>
    <col min="10" max="10" width="12.5703125" bestFit="1" customWidth="1"/>
  </cols>
  <sheetData>
    <row r="1" spans="1:13" ht="23.25" x14ac:dyDescent="0.3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ht="18.75" x14ac:dyDescent="0.3">
      <c r="A2" s="105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5" spans="1:13" ht="36" customHeight="1" x14ac:dyDescent="0.25">
      <c r="A5" s="1" t="s">
        <v>45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1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20</v>
      </c>
    </row>
    <row r="6" spans="1:13" x14ac:dyDescent="0.25">
      <c r="A6" s="3">
        <v>10</v>
      </c>
      <c r="B6" s="3" t="s">
        <v>42</v>
      </c>
      <c r="C6" s="3" t="s">
        <v>6</v>
      </c>
      <c r="D6" s="3" t="s">
        <v>39</v>
      </c>
      <c r="E6" s="3">
        <f t="shared" ref="E6:F17" si="0">E19+E32</f>
        <v>68</v>
      </c>
      <c r="F6" s="3">
        <f t="shared" si="0"/>
        <v>28</v>
      </c>
      <c r="G6" s="3">
        <f t="shared" ref="G6:G17" si="1">MAX(G19,G32)</f>
        <v>10</v>
      </c>
      <c r="H6" s="3">
        <f t="shared" ref="H6:I17" si="2">H19+H32</f>
        <v>0</v>
      </c>
      <c r="I6" s="3">
        <f t="shared" si="2"/>
        <v>0</v>
      </c>
      <c r="J6" s="5">
        <f t="shared" ref="J6:J17" si="3">E6/F6</f>
        <v>2.4285714285714284</v>
      </c>
      <c r="K6" s="3">
        <f t="shared" ref="K6:K17" si="4">MAX(K19,K32)</f>
        <v>0</v>
      </c>
      <c r="L6" s="3">
        <f t="shared" ref="L6:L17" si="5">L19+L32</f>
        <v>2</v>
      </c>
      <c r="M6" s="3">
        <f t="shared" ref="M6:M17" si="6">N19+N32</f>
        <v>3</v>
      </c>
    </row>
    <row r="7" spans="1:13" x14ac:dyDescent="0.25">
      <c r="A7" s="3">
        <v>10</v>
      </c>
      <c r="B7" s="3" t="s">
        <v>40</v>
      </c>
      <c r="C7" s="3" t="s">
        <v>41</v>
      </c>
      <c r="D7" s="3" t="s">
        <v>39</v>
      </c>
      <c r="E7" s="3">
        <f t="shared" si="0"/>
        <v>113</v>
      </c>
      <c r="F7" s="3">
        <f t="shared" si="0"/>
        <v>24</v>
      </c>
      <c r="G7" s="3">
        <f t="shared" si="1"/>
        <v>33</v>
      </c>
      <c r="H7" s="3">
        <f t="shared" si="2"/>
        <v>2</v>
      </c>
      <c r="I7" s="3">
        <f t="shared" si="2"/>
        <v>1</v>
      </c>
      <c r="J7" s="5">
        <f t="shared" si="3"/>
        <v>4.708333333333333</v>
      </c>
      <c r="K7" s="3">
        <f t="shared" si="4"/>
        <v>6.13</v>
      </c>
      <c r="L7" s="3">
        <f t="shared" si="5"/>
        <v>2</v>
      </c>
      <c r="M7" s="3">
        <f t="shared" si="6"/>
        <v>6</v>
      </c>
    </row>
    <row r="8" spans="1:13" x14ac:dyDescent="0.25">
      <c r="A8" s="3">
        <v>3</v>
      </c>
      <c r="B8" s="3" t="s">
        <v>28</v>
      </c>
      <c r="C8" s="3" t="s">
        <v>29</v>
      </c>
      <c r="D8" s="3" t="s">
        <v>22</v>
      </c>
      <c r="E8" s="3">
        <f t="shared" si="0"/>
        <v>583</v>
      </c>
      <c r="F8" s="3">
        <f t="shared" si="0"/>
        <v>63</v>
      </c>
      <c r="G8" s="3">
        <f t="shared" si="1"/>
        <v>95</v>
      </c>
      <c r="H8" s="3">
        <f t="shared" si="2"/>
        <v>6</v>
      </c>
      <c r="I8" s="3">
        <f t="shared" si="2"/>
        <v>3</v>
      </c>
      <c r="J8" s="5">
        <f t="shared" si="3"/>
        <v>9.2539682539682548</v>
      </c>
      <c r="K8" s="3">
        <f t="shared" si="4"/>
        <v>16.670000000000002</v>
      </c>
      <c r="L8" s="3">
        <f t="shared" si="5"/>
        <v>6</v>
      </c>
      <c r="M8" s="3">
        <f t="shared" si="6"/>
        <v>33</v>
      </c>
    </row>
    <row r="9" spans="1:13" x14ac:dyDescent="0.25">
      <c r="A9" s="3">
        <v>2</v>
      </c>
      <c r="B9" s="3" t="s">
        <v>23</v>
      </c>
      <c r="C9" s="3" t="s">
        <v>24</v>
      </c>
      <c r="D9" s="3" t="s">
        <v>22</v>
      </c>
      <c r="E9" s="3">
        <f t="shared" si="0"/>
        <v>724</v>
      </c>
      <c r="F9" s="3">
        <f t="shared" si="0"/>
        <v>51</v>
      </c>
      <c r="G9" s="3">
        <f t="shared" si="1"/>
        <v>75</v>
      </c>
      <c r="H9" s="3">
        <f t="shared" si="2"/>
        <v>8</v>
      </c>
      <c r="I9" s="3">
        <f t="shared" si="2"/>
        <v>5</v>
      </c>
      <c r="J9" s="5">
        <f t="shared" si="3"/>
        <v>14.196078431372548</v>
      </c>
      <c r="K9" s="3">
        <f t="shared" si="4"/>
        <v>21.43</v>
      </c>
      <c r="L9" s="3">
        <f t="shared" si="5"/>
        <v>6</v>
      </c>
      <c r="M9" s="3">
        <f t="shared" si="6"/>
        <v>65</v>
      </c>
    </row>
    <row r="10" spans="1:13" x14ac:dyDescent="0.25">
      <c r="A10" s="3">
        <v>5</v>
      </c>
      <c r="B10" s="3" t="s">
        <v>30</v>
      </c>
      <c r="C10" s="3" t="s">
        <v>31</v>
      </c>
      <c r="D10" s="3" t="s">
        <v>27</v>
      </c>
      <c r="E10" s="3">
        <f t="shared" si="0"/>
        <v>410</v>
      </c>
      <c r="F10" s="3">
        <f t="shared" si="0"/>
        <v>75</v>
      </c>
      <c r="G10" s="3">
        <f t="shared" si="1"/>
        <v>34</v>
      </c>
      <c r="H10" s="3">
        <f t="shared" si="2"/>
        <v>2</v>
      </c>
      <c r="I10" s="3">
        <f t="shared" si="2"/>
        <v>3</v>
      </c>
      <c r="J10" s="5">
        <f t="shared" si="3"/>
        <v>5.4666666666666668</v>
      </c>
      <c r="K10" s="3">
        <f t="shared" si="4"/>
        <v>10</v>
      </c>
      <c r="L10" s="3">
        <f t="shared" si="5"/>
        <v>6</v>
      </c>
      <c r="M10" s="3">
        <f t="shared" si="6"/>
        <v>20</v>
      </c>
    </row>
    <row r="11" spans="1:13" x14ac:dyDescent="0.25">
      <c r="A11" s="3">
        <v>7</v>
      </c>
      <c r="B11" s="3" t="s">
        <v>35</v>
      </c>
      <c r="C11" s="3" t="s">
        <v>36</v>
      </c>
      <c r="D11" s="3" t="s">
        <v>27</v>
      </c>
      <c r="E11" s="3">
        <f t="shared" si="0"/>
        <v>405</v>
      </c>
      <c r="F11" s="3">
        <f t="shared" si="0"/>
        <v>55</v>
      </c>
      <c r="G11" s="3">
        <f t="shared" si="1"/>
        <v>40</v>
      </c>
      <c r="H11" s="3">
        <f t="shared" si="2"/>
        <v>4</v>
      </c>
      <c r="I11" s="3">
        <f t="shared" si="2"/>
        <v>4</v>
      </c>
      <c r="J11" s="5">
        <f t="shared" si="3"/>
        <v>7.3636363636363633</v>
      </c>
      <c r="K11" s="3">
        <f t="shared" si="4"/>
        <v>12</v>
      </c>
      <c r="L11" s="3">
        <f t="shared" si="5"/>
        <v>4</v>
      </c>
      <c r="M11" s="3">
        <f t="shared" si="6"/>
        <v>20</v>
      </c>
    </row>
    <row r="12" spans="1:13" x14ac:dyDescent="0.25">
      <c r="A12" s="3">
        <v>1</v>
      </c>
      <c r="B12" s="3" t="s">
        <v>21</v>
      </c>
      <c r="C12" s="3" t="s">
        <v>6</v>
      </c>
      <c r="D12" s="3" t="s">
        <v>22</v>
      </c>
      <c r="E12" s="3">
        <f t="shared" si="0"/>
        <v>810</v>
      </c>
      <c r="F12" s="3">
        <f t="shared" si="0"/>
        <v>62</v>
      </c>
      <c r="G12" s="3">
        <f t="shared" si="1"/>
        <v>104</v>
      </c>
      <c r="H12" s="3">
        <f t="shared" si="2"/>
        <v>8</v>
      </c>
      <c r="I12" s="3">
        <f t="shared" si="2"/>
        <v>6</v>
      </c>
      <c r="J12" s="5">
        <f t="shared" si="3"/>
        <v>13.064516129032258</v>
      </c>
      <c r="K12" s="3">
        <f t="shared" si="4"/>
        <v>16.670000000000002</v>
      </c>
      <c r="L12" s="3">
        <f t="shared" si="5"/>
        <v>6</v>
      </c>
      <c r="M12" s="3">
        <f t="shared" si="6"/>
        <v>66</v>
      </c>
    </row>
    <row r="13" spans="1:13" x14ac:dyDescent="0.25">
      <c r="A13" s="3">
        <v>7</v>
      </c>
      <c r="B13" s="3" t="s">
        <v>37</v>
      </c>
      <c r="C13" s="3" t="s">
        <v>29</v>
      </c>
      <c r="D13" s="3" t="s">
        <v>22</v>
      </c>
      <c r="E13" s="3">
        <f t="shared" si="0"/>
        <v>670</v>
      </c>
      <c r="F13" s="3">
        <f t="shared" si="0"/>
        <v>78</v>
      </c>
      <c r="G13" s="3">
        <f t="shared" si="1"/>
        <v>48</v>
      </c>
      <c r="H13" s="3">
        <f t="shared" si="2"/>
        <v>8</v>
      </c>
      <c r="I13" s="3">
        <f t="shared" si="2"/>
        <v>2</v>
      </c>
      <c r="J13" s="5">
        <f t="shared" si="3"/>
        <v>8.5897435897435894</v>
      </c>
      <c r="K13" s="3">
        <f t="shared" si="4"/>
        <v>16.670000000000002</v>
      </c>
      <c r="L13" s="3">
        <f t="shared" si="5"/>
        <v>6</v>
      </c>
      <c r="M13" s="3">
        <f t="shared" si="6"/>
        <v>25</v>
      </c>
    </row>
    <row r="14" spans="1:13" x14ac:dyDescent="0.25">
      <c r="A14" s="3">
        <v>3</v>
      </c>
      <c r="B14" s="3" t="s">
        <v>25</v>
      </c>
      <c r="C14" s="3" t="s">
        <v>26</v>
      </c>
      <c r="D14" s="3" t="s">
        <v>27</v>
      </c>
      <c r="E14" s="3">
        <f t="shared" si="0"/>
        <v>586</v>
      </c>
      <c r="F14" s="3">
        <f t="shared" si="0"/>
        <v>61</v>
      </c>
      <c r="G14" s="3">
        <f t="shared" si="1"/>
        <v>66</v>
      </c>
      <c r="H14" s="3">
        <f t="shared" si="2"/>
        <v>8</v>
      </c>
      <c r="I14" s="3">
        <f t="shared" si="2"/>
        <v>8</v>
      </c>
      <c r="J14" s="5">
        <f t="shared" si="3"/>
        <v>9.6065573770491799</v>
      </c>
      <c r="K14" s="3">
        <f t="shared" si="4"/>
        <v>37.5</v>
      </c>
      <c r="L14" s="3">
        <f t="shared" si="5"/>
        <v>6</v>
      </c>
      <c r="M14" s="3">
        <f t="shared" si="6"/>
        <v>40</v>
      </c>
    </row>
    <row r="15" spans="1:13" x14ac:dyDescent="0.25">
      <c r="A15" s="3">
        <v>10</v>
      </c>
      <c r="B15" s="3" t="s">
        <v>38</v>
      </c>
      <c r="C15" s="3" t="s">
        <v>24</v>
      </c>
      <c r="D15" s="3" t="s">
        <v>39</v>
      </c>
      <c r="E15" s="3">
        <f t="shared" si="0"/>
        <v>173</v>
      </c>
      <c r="F15" s="3">
        <f t="shared" si="0"/>
        <v>30</v>
      </c>
      <c r="G15" s="3">
        <f t="shared" si="1"/>
        <v>28</v>
      </c>
      <c r="H15" s="3">
        <f t="shared" si="2"/>
        <v>2</v>
      </c>
      <c r="I15" s="3">
        <f t="shared" si="2"/>
        <v>2</v>
      </c>
      <c r="J15" s="5">
        <f t="shared" si="3"/>
        <v>5.7666666666666666</v>
      </c>
      <c r="K15" s="3">
        <f t="shared" si="4"/>
        <v>5.27</v>
      </c>
      <c r="L15" s="3">
        <f t="shared" si="5"/>
        <v>2</v>
      </c>
      <c r="M15" s="3">
        <f t="shared" si="6"/>
        <v>7</v>
      </c>
    </row>
    <row r="16" spans="1:13" x14ac:dyDescent="0.25">
      <c r="A16" s="3">
        <v>5</v>
      </c>
      <c r="B16" s="3" t="s">
        <v>32</v>
      </c>
      <c r="C16" s="3" t="s">
        <v>33</v>
      </c>
      <c r="D16" s="3" t="s">
        <v>22</v>
      </c>
      <c r="E16" s="3">
        <f t="shared" si="0"/>
        <v>457</v>
      </c>
      <c r="F16" s="3">
        <f t="shared" si="0"/>
        <v>38</v>
      </c>
      <c r="G16" s="3">
        <f t="shared" si="1"/>
        <v>108</v>
      </c>
      <c r="H16" s="3">
        <f t="shared" si="2"/>
        <v>2</v>
      </c>
      <c r="I16" s="3">
        <f t="shared" si="2"/>
        <v>3</v>
      </c>
      <c r="J16" s="5">
        <f t="shared" si="3"/>
        <v>12.026315789473685</v>
      </c>
      <c r="K16" s="3">
        <f t="shared" si="4"/>
        <v>12.5</v>
      </c>
      <c r="L16" s="3">
        <f t="shared" si="5"/>
        <v>4</v>
      </c>
      <c r="M16" s="3">
        <f t="shared" si="6"/>
        <v>20</v>
      </c>
    </row>
    <row r="17" spans="1:14" x14ac:dyDescent="0.25">
      <c r="A17" s="3">
        <v>7</v>
      </c>
      <c r="B17" s="3" t="s">
        <v>34</v>
      </c>
      <c r="C17" s="3" t="s">
        <v>6</v>
      </c>
      <c r="D17" s="3" t="s">
        <v>27</v>
      </c>
      <c r="E17" s="3">
        <f t="shared" si="0"/>
        <v>645</v>
      </c>
      <c r="F17" s="3">
        <f t="shared" si="0"/>
        <v>69</v>
      </c>
      <c r="G17" s="3">
        <f t="shared" si="1"/>
        <v>55</v>
      </c>
      <c r="H17" s="3">
        <f t="shared" si="2"/>
        <v>6</v>
      </c>
      <c r="I17" s="3">
        <f t="shared" si="2"/>
        <v>8</v>
      </c>
      <c r="J17" s="5">
        <f t="shared" si="3"/>
        <v>9.3478260869565215</v>
      </c>
      <c r="K17" s="3">
        <f t="shared" si="4"/>
        <v>21.43</v>
      </c>
      <c r="L17" s="3">
        <f t="shared" si="5"/>
        <v>6</v>
      </c>
      <c r="M17" s="3">
        <f t="shared" si="6"/>
        <v>29</v>
      </c>
    </row>
    <row r="19" spans="1:14" x14ac:dyDescent="0.25">
      <c r="B19" s="3" t="s">
        <v>42</v>
      </c>
      <c r="C19" s="3" t="s">
        <v>6</v>
      </c>
      <c r="D19" s="3" t="s">
        <v>39</v>
      </c>
      <c r="E19" s="3">
        <v>68</v>
      </c>
      <c r="F19" s="3">
        <v>28</v>
      </c>
      <c r="G19" s="3">
        <v>10</v>
      </c>
      <c r="H19" s="3"/>
      <c r="I19" s="3"/>
      <c r="J19" s="3">
        <v>2.4300000000000002</v>
      </c>
      <c r="K19" s="3"/>
      <c r="L19" s="3">
        <v>2</v>
      </c>
      <c r="M19" s="3">
        <v>3</v>
      </c>
      <c r="N19" s="3">
        <v>3</v>
      </c>
    </row>
    <row r="20" spans="1:14" x14ac:dyDescent="0.25">
      <c r="B20" s="3" t="s">
        <v>40</v>
      </c>
      <c r="C20" s="3" t="s">
        <v>41</v>
      </c>
      <c r="D20" s="3" t="s">
        <v>39</v>
      </c>
      <c r="E20" s="3">
        <v>113</v>
      </c>
      <c r="F20" s="3">
        <v>24</v>
      </c>
      <c r="G20" s="3">
        <v>33</v>
      </c>
      <c r="H20" s="3">
        <v>2</v>
      </c>
      <c r="I20" s="3">
        <v>1</v>
      </c>
      <c r="J20" s="3">
        <v>4.71</v>
      </c>
      <c r="K20" s="3">
        <v>6.13</v>
      </c>
      <c r="L20" s="3">
        <v>2</v>
      </c>
      <c r="M20" s="3">
        <v>3</v>
      </c>
      <c r="N20" s="3">
        <v>6</v>
      </c>
    </row>
    <row r="21" spans="1:14" x14ac:dyDescent="0.25">
      <c r="B21" s="3" t="s">
        <v>28</v>
      </c>
      <c r="C21" s="3" t="s">
        <v>29</v>
      </c>
      <c r="D21" s="3" t="s">
        <v>22</v>
      </c>
      <c r="E21" s="3">
        <v>393</v>
      </c>
      <c r="F21" s="3">
        <v>44</v>
      </c>
      <c r="G21" s="3">
        <v>45</v>
      </c>
      <c r="H21" s="3">
        <v>4</v>
      </c>
      <c r="I21" s="3">
        <v>2</v>
      </c>
      <c r="J21" s="3">
        <v>8.93</v>
      </c>
      <c r="K21" s="3">
        <v>16.670000000000002</v>
      </c>
      <c r="L21" s="3">
        <v>4</v>
      </c>
      <c r="M21" s="3">
        <v>12</v>
      </c>
      <c r="N21" s="3">
        <v>18</v>
      </c>
    </row>
    <row r="22" spans="1:14" x14ac:dyDescent="0.25">
      <c r="B22" s="3" t="s">
        <v>23</v>
      </c>
      <c r="C22" s="3" t="s">
        <v>24</v>
      </c>
      <c r="D22" s="3" t="s">
        <v>22</v>
      </c>
      <c r="E22" s="3">
        <v>274</v>
      </c>
      <c r="F22" s="3">
        <v>20</v>
      </c>
      <c r="G22" s="3">
        <v>54</v>
      </c>
      <c r="H22" s="3">
        <v>2</v>
      </c>
      <c r="I22" s="3">
        <v>3</v>
      </c>
      <c r="J22" s="3">
        <v>13.7</v>
      </c>
      <c r="K22" s="3">
        <v>21.43</v>
      </c>
      <c r="L22" s="3">
        <v>3</v>
      </c>
      <c r="M22" s="3">
        <v>22</v>
      </c>
      <c r="N22" s="3">
        <v>27</v>
      </c>
    </row>
    <row r="23" spans="1:14" x14ac:dyDescent="0.25">
      <c r="B23" s="3" t="s">
        <v>30</v>
      </c>
      <c r="C23" s="3" t="s">
        <v>31</v>
      </c>
      <c r="D23" s="3" t="s">
        <v>27</v>
      </c>
      <c r="E23" s="3">
        <v>334</v>
      </c>
      <c r="F23" s="3">
        <v>54</v>
      </c>
      <c r="G23" s="3">
        <v>34</v>
      </c>
      <c r="H23" s="3">
        <v>2</v>
      </c>
      <c r="I23" s="3">
        <v>3</v>
      </c>
      <c r="J23" s="3">
        <v>6.19</v>
      </c>
      <c r="K23" s="3">
        <v>10</v>
      </c>
      <c r="L23" s="3">
        <v>4</v>
      </c>
      <c r="M23" s="3">
        <v>9</v>
      </c>
      <c r="N23" s="3">
        <v>14</v>
      </c>
    </row>
    <row r="24" spans="1:14" x14ac:dyDescent="0.25">
      <c r="B24" s="3" t="s">
        <v>35</v>
      </c>
      <c r="C24" s="3" t="s">
        <v>36</v>
      </c>
      <c r="D24" s="3" t="s">
        <v>27</v>
      </c>
      <c r="E24" s="3">
        <v>186</v>
      </c>
      <c r="F24" s="3">
        <v>30</v>
      </c>
      <c r="G24" s="3">
        <v>35</v>
      </c>
      <c r="H24" s="3">
        <v>2</v>
      </c>
      <c r="I24" s="3">
        <v>1</v>
      </c>
      <c r="J24" s="3">
        <v>6.2</v>
      </c>
      <c r="K24" s="3">
        <v>8.5299999999999994</v>
      </c>
      <c r="L24" s="3">
        <v>2</v>
      </c>
      <c r="M24" s="3">
        <v>6</v>
      </c>
      <c r="N24" s="3">
        <v>9</v>
      </c>
    </row>
    <row r="25" spans="1:14" x14ac:dyDescent="0.25">
      <c r="B25" s="3" t="s">
        <v>21</v>
      </c>
      <c r="C25" s="3" t="s">
        <v>6</v>
      </c>
      <c r="D25" s="3" t="s">
        <v>22</v>
      </c>
      <c r="E25" s="3">
        <v>450</v>
      </c>
      <c r="F25" s="3">
        <v>31</v>
      </c>
      <c r="G25" s="3">
        <v>104</v>
      </c>
      <c r="H25" s="3">
        <v>6</v>
      </c>
      <c r="I25" s="3">
        <v>3</v>
      </c>
      <c r="J25" s="3">
        <v>14.52</v>
      </c>
      <c r="K25" s="3">
        <v>16.670000000000002</v>
      </c>
      <c r="L25" s="3">
        <v>3</v>
      </c>
      <c r="M25" s="3">
        <v>30</v>
      </c>
      <c r="N25" s="3">
        <v>39</v>
      </c>
    </row>
    <row r="26" spans="1:14" x14ac:dyDescent="0.25">
      <c r="B26" s="3" t="s">
        <v>37</v>
      </c>
      <c r="C26" s="3" t="s">
        <v>29</v>
      </c>
      <c r="D26" s="3" t="s">
        <v>22</v>
      </c>
      <c r="E26" s="3">
        <v>195</v>
      </c>
      <c r="F26" s="3">
        <v>30</v>
      </c>
      <c r="G26" s="3">
        <v>37</v>
      </c>
      <c r="H26" s="3">
        <v>2</v>
      </c>
      <c r="I26" s="3"/>
      <c r="J26" s="3">
        <v>6.5</v>
      </c>
      <c r="K26" s="3">
        <v>7.13</v>
      </c>
      <c r="L26" s="3">
        <v>2</v>
      </c>
      <c r="M26" s="3">
        <v>6</v>
      </c>
      <c r="N26" s="3">
        <v>8</v>
      </c>
    </row>
    <row r="27" spans="1:14" x14ac:dyDescent="0.25">
      <c r="B27" s="3" t="s">
        <v>25</v>
      </c>
      <c r="C27" s="3" t="s">
        <v>26</v>
      </c>
      <c r="D27" s="3" t="s">
        <v>27</v>
      </c>
      <c r="E27" s="3">
        <v>431</v>
      </c>
      <c r="F27" s="3">
        <v>46</v>
      </c>
      <c r="G27" s="3">
        <v>66</v>
      </c>
      <c r="H27" s="3">
        <v>6</v>
      </c>
      <c r="I27" s="3">
        <v>5</v>
      </c>
      <c r="J27" s="3">
        <v>9.3699999999999992</v>
      </c>
      <c r="K27" s="3">
        <v>37.5</v>
      </c>
      <c r="L27" s="3">
        <v>4</v>
      </c>
      <c r="M27" s="3">
        <v>12</v>
      </c>
      <c r="N27" s="3">
        <v>23</v>
      </c>
    </row>
    <row r="28" spans="1:14" x14ac:dyDescent="0.25">
      <c r="B28" s="3" t="s">
        <v>38</v>
      </c>
      <c r="C28" s="3" t="s">
        <v>24</v>
      </c>
      <c r="D28" s="3" t="s">
        <v>39</v>
      </c>
      <c r="E28" s="3">
        <v>173</v>
      </c>
      <c r="F28" s="3">
        <v>30</v>
      </c>
      <c r="G28" s="3">
        <v>28</v>
      </c>
      <c r="H28" s="3">
        <v>2</v>
      </c>
      <c r="I28" s="3">
        <v>2</v>
      </c>
      <c r="J28" s="3">
        <v>5.77</v>
      </c>
      <c r="K28" s="3">
        <v>5.27</v>
      </c>
      <c r="L28" s="3">
        <v>2</v>
      </c>
      <c r="M28" s="3">
        <v>3</v>
      </c>
      <c r="N28" s="3">
        <v>7</v>
      </c>
    </row>
    <row r="29" spans="1:14" x14ac:dyDescent="0.25">
      <c r="B29" s="3" t="s">
        <v>32</v>
      </c>
      <c r="C29" s="3" t="s">
        <v>33</v>
      </c>
      <c r="D29" s="3" t="s">
        <v>22</v>
      </c>
      <c r="E29" s="3">
        <v>226</v>
      </c>
      <c r="F29" s="3">
        <v>19</v>
      </c>
      <c r="G29" s="3">
        <v>51</v>
      </c>
      <c r="H29" s="3">
        <v>2</v>
      </c>
      <c r="I29" s="3">
        <v>2</v>
      </c>
      <c r="J29" s="3">
        <v>11.89</v>
      </c>
      <c r="K29" s="3">
        <v>12.5</v>
      </c>
      <c r="L29" s="3">
        <v>2</v>
      </c>
      <c r="M29" s="3">
        <v>9</v>
      </c>
      <c r="N29" s="3">
        <v>13</v>
      </c>
    </row>
    <row r="30" spans="1:14" x14ac:dyDescent="0.25">
      <c r="B30" s="3" t="s">
        <v>34</v>
      </c>
      <c r="C30" s="3" t="s">
        <v>6</v>
      </c>
      <c r="D30" s="3" t="s">
        <v>27</v>
      </c>
      <c r="E30" s="3">
        <v>189</v>
      </c>
      <c r="F30" s="3">
        <v>28</v>
      </c>
      <c r="G30" s="3">
        <v>37</v>
      </c>
      <c r="H30" s="3">
        <v>2</v>
      </c>
      <c r="I30" s="3">
        <v>2</v>
      </c>
      <c r="J30" s="3">
        <v>6.75</v>
      </c>
      <c r="K30" s="3">
        <v>7.69</v>
      </c>
      <c r="L30" s="3">
        <v>2</v>
      </c>
      <c r="M30" s="3">
        <v>6</v>
      </c>
      <c r="N30" s="3">
        <v>10</v>
      </c>
    </row>
    <row r="32" spans="1:14" x14ac:dyDescent="0.25">
      <c r="B32" s="3" t="s">
        <v>42</v>
      </c>
      <c r="C32" s="3" t="s">
        <v>6</v>
      </c>
      <c r="D32" s="3" t="s">
        <v>39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x14ac:dyDescent="0.25">
      <c r="B33" s="3" t="s">
        <v>40</v>
      </c>
      <c r="C33" s="3" t="s">
        <v>41</v>
      </c>
      <c r="D33" s="3" t="s">
        <v>39</v>
      </c>
      <c r="E33" s="3"/>
      <c r="F33" s="3"/>
      <c r="G33" s="3"/>
      <c r="H33" s="3"/>
      <c r="I33" s="3"/>
      <c r="J33" s="3"/>
      <c r="K33" s="3"/>
      <c r="L33" s="3">
        <v>0</v>
      </c>
      <c r="M33" s="3">
        <v>0</v>
      </c>
      <c r="N33" s="3">
        <v>0</v>
      </c>
    </row>
    <row r="34" spans="2:14" x14ac:dyDescent="0.25">
      <c r="B34" s="3" t="s">
        <v>28</v>
      </c>
      <c r="C34" s="3" t="s">
        <v>29</v>
      </c>
      <c r="D34" s="3" t="s">
        <v>22</v>
      </c>
      <c r="E34" s="3">
        <v>190</v>
      </c>
      <c r="F34" s="3">
        <v>19</v>
      </c>
      <c r="G34" s="3">
        <v>95</v>
      </c>
      <c r="H34" s="3">
        <v>2</v>
      </c>
      <c r="I34" s="3">
        <v>1</v>
      </c>
      <c r="J34" s="3">
        <v>10</v>
      </c>
      <c r="K34" s="3">
        <v>15</v>
      </c>
      <c r="L34" s="3">
        <v>2</v>
      </c>
      <c r="M34" s="3">
        <v>12</v>
      </c>
      <c r="N34" s="3">
        <v>15</v>
      </c>
    </row>
    <row r="35" spans="2:14" x14ac:dyDescent="0.25">
      <c r="B35" s="3" t="s">
        <v>23</v>
      </c>
      <c r="C35" s="3" t="s">
        <v>24</v>
      </c>
      <c r="D35" s="3" t="s">
        <v>22</v>
      </c>
      <c r="E35" s="3">
        <v>450</v>
      </c>
      <c r="F35" s="3">
        <v>31</v>
      </c>
      <c r="G35" s="3">
        <v>75</v>
      </c>
      <c r="H35" s="3">
        <v>6</v>
      </c>
      <c r="I35" s="3">
        <v>2</v>
      </c>
      <c r="J35" s="3">
        <v>14.52</v>
      </c>
      <c r="K35" s="3">
        <v>18.75</v>
      </c>
      <c r="L35" s="3">
        <v>3</v>
      </c>
      <c r="M35" s="3">
        <v>30</v>
      </c>
      <c r="N35" s="3">
        <v>38</v>
      </c>
    </row>
    <row r="36" spans="2:14" x14ac:dyDescent="0.25">
      <c r="B36" s="3" t="s">
        <v>30</v>
      </c>
      <c r="C36" s="3" t="s">
        <v>31</v>
      </c>
      <c r="D36" s="3" t="s">
        <v>27</v>
      </c>
      <c r="E36" s="3">
        <v>76</v>
      </c>
      <c r="F36" s="3">
        <v>21</v>
      </c>
      <c r="G36" s="3">
        <v>12</v>
      </c>
      <c r="H36" s="3"/>
      <c r="I36" s="3"/>
      <c r="J36" s="3">
        <v>3.62</v>
      </c>
      <c r="K36" s="3"/>
      <c r="L36" s="3">
        <v>2</v>
      </c>
      <c r="M36" s="3">
        <v>6</v>
      </c>
      <c r="N36" s="3">
        <v>6</v>
      </c>
    </row>
    <row r="37" spans="2:14" x14ac:dyDescent="0.25">
      <c r="B37" s="3" t="s">
        <v>35</v>
      </c>
      <c r="C37" s="3" t="s">
        <v>36</v>
      </c>
      <c r="D37" s="3" t="s">
        <v>27</v>
      </c>
      <c r="E37" s="3">
        <v>219</v>
      </c>
      <c r="F37" s="3">
        <v>25</v>
      </c>
      <c r="G37" s="3">
        <v>40</v>
      </c>
      <c r="H37" s="3">
        <v>2</v>
      </c>
      <c r="I37" s="3">
        <v>3</v>
      </c>
      <c r="J37" s="3">
        <v>8.76</v>
      </c>
      <c r="K37" s="3">
        <v>12</v>
      </c>
      <c r="L37" s="3">
        <v>2</v>
      </c>
      <c r="M37" s="3">
        <v>6</v>
      </c>
      <c r="N37" s="3">
        <v>11</v>
      </c>
    </row>
    <row r="38" spans="2:14" x14ac:dyDescent="0.25">
      <c r="B38" s="3" t="s">
        <v>21</v>
      </c>
      <c r="C38" s="3" t="s">
        <v>6</v>
      </c>
      <c r="D38" s="3" t="s">
        <v>22</v>
      </c>
      <c r="E38" s="3">
        <v>360</v>
      </c>
      <c r="F38" s="3">
        <v>31</v>
      </c>
      <c r="G38" s="3">
        <v>87</v>
      </c>
      <c r="H38" s="3">
        <v>2</v>
      </c>
      <c r="I38" s="3">
        <v>3</v>
      </c>
      <c r="J38" s="3">
        <v>11.61</v>
      </c>
      <c r="K38" s="3">
        <v>11.54</v>
      </c>
      <c r="L38" s="3">
        <v>3</v>
      </c>
      <c r="M38" s="3">
        <v>22</v>
      </c>
      <c r="N38" s="3">
        <v>27</v>
      </c>
    </row>
    <row r="39" spans="2:14" x14ac:dyDescent="0.25">
      <c r="B39" s="3" t="s">
        <v>37</v>
      </c>
      <c r="C39" s="3" t="s">
        <v>29</v>
      </c>
      <c r="D39" s="3" t="s">
        <v>22</v>
      </c>
      <c r="E39" s="3">
        <v>475</v>
      </c>
      <c r="F39" s="3">
        <v>48</v>
      </c>
      <c r="G39" s="3">
        <v>48</v>
      </c>
      <c r="H39" s="3">
        <v>6</v>
      </c>
      <c r="I39" s="3">
        <v>2</v>
      </c>
      <c r="J39" s="3">
        <v>9.9</v>
      </c>
      <c r="K39" s="3">
        <v>16.670000000000002</v>
      </c>
      <c r="L39" s="3">
        <v>4</v>
      </c>
      <c r="M39" s="3">
        <v>9</v>
      </c>
      <c r="N39" s="3">
        <v>17</v>
      </c>
    </row>
    <row r="40" spans="2:14" x14ac:dyDescent="0.25">
      <c r="B40" s="3" t="s">
        <v>25</v>
      </c>
      <c r="C40" s="3" t="s">
        <v>26</v>
      </c>
      <c r="D40" s="3" t="s">
        <v>27</v>
      </c>
      <c r="E40" s="3">
        <v>155</v>
      </c>
      <c r="F40" s="3">
        <v>15</v>
      </c>
      <c r="G40" s="3">
        <v>41</v>
      </c>
      <c r="H40" s="3">
        <v>2</v>
      </c>
      <c r="I40" s="3">
        <v>3</v>
      </c>
      <c r="J40" s="3">
        <v>10.33</v>
      </c>
      <c r="K40" s="3">
        <v>14.29</v>
      </c>
      <c r="L40" s="3">
        <v>2</v>
      </c>
      <c r="M40" s="3">
        <v>12</v>
      </c>
      <c r="N40" s="3">
        <v>17</v>
      </c>
    </row>
    <row r="41" spans="2:14" x14ac:dyDescent="0.25">
      <c r="B41" s="3" t="s">
        <v>38</v>
      </c>
      <c r="C41" s="3" t="s">
        <v>24</v>
      </c>
      <c r="D41" s="3" t="s">
        <v>39</v>
      </c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x14ac:dyDescent="0.25">
      <c r="B42" s="3" t="s">
        <v>32</v>
      </c>
      <c r="C42" s="3" t="s">
        <v>33</v>
      </c>
      <c r="D42" s="3" t="s">
        <v>22</v>
      </c>
      <c r="E42" s="3">
        <v>231</v>
      </c>
      <c r="F42" s="3">
        <v>19</v>
      </c>
      <c r="G42" s="3">
        <v>108</v>
      </c>
      <c r="H42" s="3"/>
      <c r="I42" s="3">
        <v>1</v>
      </c>
      <c r="J42" s="3">
        <v>12.16</v>
      </c>
      <c r="K42" s="3"/>
      <c r="L42" s="3">
        <v>2</v>
      </c>
      <c r="M42" s="3">
        <v>6</v>
      </c>
      <c r="N42" s="3">
        <v>7</v>
      </c>
    </row>
    <row r="43" spans="2:14" x14ac:dyDescent="0.25">
      <c r="B43" s="3" t="s">
        <v>34</v>
      </c>
      <c r="C43" s="3" t="s">
        <v>6</v>
      </c>
      <c r="D43" s="3" t="s">
        <v>27</v>
      </c>
      <c r="E43" s="3">
        <v>456</v>
      </c>
      <c r="F43" s="3">
        <v>41</v>
      </c>
      <c r="G43" s="3">
        <v>55</v>
      </c>
      <c r="H43" s="3">
        <v>4</v>
      </c>
      <c r="I43" s="3">
        <v>6</v>
      </c>
      <c r="J43" s="3">
        <v>11.12</v>
      </c>
      <c r="K43" s="3">
        <v>21.43</v>
      </c>
      <c r="L43" s="3">
        <v>4</v>
      </c>
      <c r="M43" s="3">
        <v>9</v>
      </c>
      <c r="N43" s="3">
        <v>19</v>
      </c>
    </row>
  </sheetData>
  <sortState ref="A5:M17">
    <sortCondition ref="B6:B17"/>
  </sortState>
  <mergeCells count="2">
    <mergeCell ref="A1:M1"/>
    <mergeCell ref="A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:I6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T1 BANDE</vt:lpstr>
      <vt:lpstr>T2 BANDE</vt:lpstr>
      <vt:lpstr>T3 BANDE</vt:lpstr>
      <vt:lpstr>recapitulatif</vt:lpstr>
      <vt:lpstr>recap</vt:lpstr>
      <vt:lpstr>Feuil7</vt:lpstr>
      <vt:lpstr>Feuil8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</dc:creator>
  <cp:lastModifiedBy>damien</cp:lastModifiedBy>
  <dcterms:created xsi:type="dcterms:W3CDTF">2011-10-25T12:09:04Z</dcterms:created>
  <dcterms:modified xsi:type="dcterms:W3CDTF">2012-02-06T23:09:11Z</dcterms:modified>
</cp:coreProperties>
</file>